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96" tabRatio="827" firstSheet="20" activeTab="25"/>
  </bookViews>
  <sheets>
    <sheet name="會計報告封面" sheetId="1" r:id="rId1"/>
    <sheet name="計畫經費彙總表(結案)" sheetId="2" r:id="rId2"/>
    <sheet name="消耗性器材及原材料費" sheetId="3" r:id="rId3"/>
    <sheet name="全新設備之購買費" sheetId="4" r:id="rId4"/>
    <sheet name="既有設備之改善費" sheetId="5" r:id="rId5"/>
    <sheet name="委託研究或驗證費" sheetId="6" r:id="rId6"/>
    <sheet name="人員薪資表(第7月-按月新增)" sheetId="7" r:id="rId7"/>
    <sheet name="工時記錄表(第7月-按月新增)" sheetId="8" r:id="rId8"/>
    <sheet name="薪資清冊(第7月-按月新增)" sheetId="9" r:id="rId9"/>
    <sheet name="人員薪資表(第8月-按月新增)" sheetId="10" r:id="rId10"/>
    <sheet name="工時記錄表(第8月-按月新增)" sheetId="11" r:id="rId11"/>
    <sheet name="薪資清冊(第8月-按月新增) " sheetId="12" r:id="rId12"/>
    <sheet name="人員薪資表(第9月-按月新增)" sheetId="13" r:id="rId13"/>
    <sheet name="工時記錄表(第9月-按月新增)" sheetId="14" r:id="rId14"/>
    <sheet name="薪資清冊(第9月-按月新增)" sheetId="15" r:id="rId15"/>
    <sheet name="人員薪資表(第10月-按月新增)" sheetId="16" r:id="rId16"/>
    <sheet name="工時記錄表(第10月-按月新增)" sheetId="17" r:id="rId17"/>
    <sheet name="薪資清冊(第10月-按月新增)" sheetId="18" r:id="rId18"/>
    <sheet name="人員薪資表(第11月-按月新增)" sheetId="19" r:id="rId19"/>
    <sheet name="工時記錄表(第11月-按月新增)" sheetId="20" r:id="rId20"/>
    <sheet name="薪資清冊(第11月-按月新增)" sheetId="21" r:id="rId21"/>
    <sheet name="人員薪資表(第12月-按月新增)" sheetId="22" r:id="rId22"/>
    <sheet name="工時記錄表(第12月-按月新增)" sheetId="23" r:id="rId23"/>
    <sheet name="薪資清冊(第12月-按月新增)" sheetId="24" r:id="rId24"/>
    <sheet name="顧問" sheetId="25" r:id="rId25"/>
    <sheet name="無形資產引進費" sheetId="26" r:id="rId26"/>
  </sheets>
  <externalReferences>
    <externalReference r:id="rId29"/>
  </externalReferences>
  <definedNames>
    <definedName name="_xlnm.Print_Area" localSheetId="15">'人員薪資表(第10月-按月新增)'!$A$1:$K$22</definedName>
    <definedName name="_xlnm.Print_Area" localSheetId="18">'人員薪資表(第11月-按月新增)'!$A$1:$K$22</definedName>
    <definedName name="_xlnm.Print_Area" localSheetId="21">'人員薪資表(第12月-按月新增)'!$A$1:$K$22</definedName>
    <definedName name="_xlnm.Print_Area" localSheetId="6">'人員薪資表(第7月-按月新增)'!$A$1:$K$22</definedName>
    <definedName name="_xlnm.Print_Area" localSheetId="9">'人員薪資表(第8月-按月新增)'!$A$1:$K$22</definedName>
    <definedName name="_xlnm.Print_Area" localSheetId="12">'人員薪資表(第9月-按月新增)'!$A$1:$K$22</definedName>
    <definedName name="_xlnm.Print_Area" localSheetId="16">'工時記錄表(第10月-按月新增)'!$A$1:$AJ$19</definedName>
    <definedName name="_xlnm.Print_Area" localSheetId="19">'工時記錄表(第11月-按月新增)'!$A$1:$AJ$19</definedName>
    <definedName name="_xlnm.Print_Area" localSheetId="22">'工時記錄表(第12月-按月新增)'!$A$1:$AJ$19</definedName>
    <definedName name="_xlnm.Print_Area" localSheetId="7">'工時記錄表(第7月-按月新增)'!$A$1:$AJ$19</definedName>
    <definedName name="_xlnm.Print_Area" localSheetId="10">'工時記錄表(第8月-按月新增)'!$A$1:$AJ$19</definedName>
    <definedName name="_xlnm.Print_Area" localSheetId="13">'工時記錄表(第9月-按月新增)'!$A$1:$AJ$19</definedName>
    <definedName name="_xlnm.Print_Area" localSheetId="5">'委託研究或驗證費'!$A$1:$L$24</definedName>
    <definedName name="_xlnm.Print_Area" localSheetId="25">'無形資產引進費'!$A$1:$L$24</definedName>
    <definedName name="_xlnm.Print_Area" localSheetId="0">'會計報告封面'!$A$1:$K$19</definedName>
  </definedNames>
  <calcPr fullCalcOnLoad="1"/>
</workbook>
</file>

<file path=xl/comments11.xml><?xml version="1.0" encoding="utf-8"?>
<comments xmlns="http://schemas.openxmlformats.org/spreadsheetml/2006/main">
  <authors>
    <author>柯欣儀</author>
  </authors>
  <commentList>
    <comment ref="AH3" authorId="0">
      <text>
        <r>
          <rPr>
            <sz val="9"/>
            <rFont val="細明體"/>
            <family val="3"/>
          </rPr>
          <t>請依照公司該月實際總工時填列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柯欣儀</author>
  </authors>
  <commentList>
    <comment ref="AH3" authorId="0">
      <text>
        <r>
          <rPr>
            <sz val="9"/>
            <rFont val="細明體"/>
            <family val="3"/>
          </rPr>
          <t>請依照公司該月實際總工時填列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柯欣儀</author>
  </authors>
  <commentList>
    <comment ref="AH3" authorId="0">
      <text>
        <r>
          <rPr>
            <sz val="9"/>
            <rFont val="細明體"/>
            <family val="3"/>
          </rPr>
          <t>請依照公司該月實際總工時填列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柯欣儀</author>
  </authors>
  <commentList>
    <comment ref="AH3" authorId="0">
      <text>
        <r>
          <rPr>
            <sz val="9"/>
            <rFont val="細明體"/>
            <family val="3"/>
          </rPr>
          <t>請依照公司該月實際總工時填列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柯欣儀</author>
  </authors>
  <commentList>
    <comment ref="AH3" authorId="0">
      <text>
        <r>
          <rPr>
            <sz val="9"/>
            <rFont val="細明體"/>
            <family val="3"/>
          </rPr>
          <t>請依照公司該月實際總工時填列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柯欣儀</author>
  </authors>
  <commentList>
    <comment ref="AH3" authorId="0">
      <text>
        <r>
          <rPr>
            <sz val="9"/>
            <rFont val="細明體"/>
            <family val="3"/>
          </rPr>
          <t>請依照公司該月實際總工時填列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<sst xmlns="http://schemas.openxmlformats.org/spreadsheetml/2006/main" count="682" uniqueCount="190">
  <si>
    <t>合計</t>
  </si>
  <si>
    <t>姓名</t>
  </si>
  <si>
    <t>傳票日期</t>
  </si>
  <si>
    <t>傳票號碼</t>
  </si>
  <si>
    <t>日期</t>
  </si>
  <si>
    <t>發票日期</t>
  </si>
  <si>
    <t>發票編號</t>
  </si>
  <si>
    <t>供應商</t>
  </si>
  <si>
    <t>數量</t>
  </si>
  <si>
    <t>金額</t>
  </si>
  <si>
    <t>姓名</t>
  </si>
  <si>
    <t>投入
比率</t>
  </si>
  <si>
    <t>金額單位:元</t>
  </si>
  <si>
    <t>簽名欄</t>
  </si>
  <si>
    <t>發票日期             (領料日期)</t>
  </si>
  <si>
    <t>發票編號         (領料單號)</t>
  </si>
  <si>
    <t>金額單位：元</t>
  </si>
  <si>
    <t>預算科目</t>
  </si>
  <si>
    <t>補助款</t>
  </si>
  <si>
    <t>自籌款</t>
  </si>
  <si>
    <t>小計</t>
  </si>
  <si>
    <t xml:space="preserve">    1.研發人員</t>
  </si>
  <si>
    <t>合  計</t>
  </si>
  <si>
    <t>計畫主持人:</t>
  </si>
  <si>
    <t>主辦會計:</t>
  </si>
  <si>
    <t>填表人：</t>
  </si>
  <si>
    <t>註1:金額以元為單位。</t>
  </si>
  <si>
    <t>傳票日期</t>
  </si>
  <si>
    <t>傳票編號</t>
  </si>
  <si>
    <t>金額</t>
  </si>
  <si>
    <t>正常工作時數</t>
  </si>
  <si>
    <t>計畫預算數</t>
  </si>
  <si>
    <t>1.×××</t>
  </si>
  <si>
    <t>2.×××</t>
  </si>
  <si>
    <t>（請蓋章或簽名）</t>
  </si>
  <si>
    <t>公司負責人:</t>
  </si>
  <si>
    <t>對照計畫書所列項目
(註1)</t>
  </si>
  <si>
    <t>品名
(註2)</t>
  </si>
  <si>
    <t>註2：「品名」請依發票填寫所列項目。</t>
  </si>
  <si>
    <t>計畫名稱</t>
  </si>
  <si>
    <r>
      <t>(</t>
    </r>
    <r>
      <rPr>
        <sz val="12"/>
        <color indexed="8"/>
        <rFont val="標楷體"/>
        <family val="4"/>
      </rPr>
      <t>請輸入</t>
    </r>
    <r>
      <rPr>
        <b/>
        <sz val="12"/>
        <color indexed="8"/>
        <rFont val="標楷體"/>
        <family val="4"/>
      </rPr>
      <t>計畫名稱</t>
    </r>
    <r>
      <rPr>
        <sz val="12"/>
        <rFont val="Times New Roman"/>
        <family val="1"/>
      </rPr>
      <t>,</t>
    </r>
    <r>
      <rPr>
        <sz val="12"/>
        <color indexed="8"/>
        <rFont val="標楷體"/>
        <family val="4"/>
      </rPr>
      <t>此行請於列印時刪除</t>
    </r>
    <r>
      <rPr>
        <sz val="12"/>
        <rFont val="Times New Roman"/>
        <family val="1"/>
      </rPr>
      <t>)</t>
    </r>
  </si>
  <si>
    <t>執行廠商名稱</t>
  </si>
  <si>
    <t>本公司具結本執行工作報告所填報資料皆屬實，如有不實或虛報，願負一切法律責任</t>
  </si>
  <si>
    <r>
      <t>公司負責人</t>
    </r>
    <r>
      <rPr>
        <b/>
        <sz val="14"/>
        <color indexed="8"/>
        <rFont val="Times New Roman"/>
        <family val="1"/>
      </rPr>
      <t xml:space="preserve">: </t>
    </r>
    <r>
      <rPr>
        <b/>
        <u val="single"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Times New Roman"/>
        <family val="1"/>
      </rPr>
      <t xml:space="preserve">                   </t>
    </r>
  </si>
  <si>
    <r>
      <t>計畫主持人</t>
    </r>
    <r>
      <rPr>
        <b/>
        <sz val="14"/>
        <color indexed="8"/>
        <rFont val="Times New Roman"/>
        <family val="1"/>
      </rPr>
      <t>:</t>
    </r>
  </si>
  <si>
    <r>
      <t>主辦會計</t>
    </r>
    <r>
      <rPr>
        <b/>
        <sz val="14"/>
        <color indexed="8"/>
        <rFont val="Times New Roman"/>
        <family val="1"/>
      </rPr>
      <t>:</t>
    </r>
  </si>
  <si>
    <t>填表人：</t>
  </si>
  <si>
    <t>（蓋章或簽名並註明日期）</t>
  </si>
  <si>
    <r>
      <t>計畫編號：</t>
    </r>
    <r>
      <rPr>
        <b/>
        <sz val="12"/>
        <color indexed="8"/>
        <rFont val="Times New Roman"/>
        <family val="1"/>
      </rPr>
      <t xml:space="preserve">       </t>
    </r>
  </si>
  <si>
    <t>研發人員</t>
  </si>
  <si>
    <t>註2：獎金應為實際發放金額。</t>
  </si>
  <si>
    <t>付款憑證</t>
  </si>
  <si>
    <t>單價
(材料明細或分攤表)</t>
  </si>
  <si>
    <t>註3：營業稅不得報支。</t>
  </si>
  <si>
    <t xml:space="preserve">     1.領款收據（應書明受領事由、受領人名，由受領人簽名或蓋章）</t>
  </si>
  <si>
    <t>××股份有限公司</t>
  </si>
  <si>
    <t>合   計</t>
  </si>
  <si>
    <t>3.×××</t>
  </si>
  <si>
    <t>4.×××</t>
  </si>
  <si>
    <t>金額
(不含營業稅)</t>
  </si>
  <si>
    <t>合                                計</t>
  </si>
  <si>
    <t>註4：營業稅不得報支。</t>
  </si>
  <si>
    <t>購入成本
(單套)</t>
  </si>
  <si>
    <t>合       計</t>
  </si>
  <si>
    <t>對照計畫書所列項目                    (合作內容)</t>
  </si>
  <si>
    <t>註1：所列技轉單位及合作內容應與計畫書所列相符。</t>
  </si>
  <si>
    <t>註2：「付款憑證」欄位請填寫支票號碼﹐若以匯款方式支付請註明「x月x日匯款」，應於財審結案報告出具前完成支付(支票兌現)。</t>
  </si>
  <si>
    <t xml:space="preserve">註4：技轉對象、項目及金額應與計畫書一致，不同對象及項目之預算金額不能流用。
</t>
  </si>
  <si>
    <t xml:space="preserve">     2.統一發票（或收據）、或國外之INVOICE(或RECEIPT)及匯兌水單。</t>
  </si>
  <si>
    <t xml:space="preserve">     4.涉及外幣支付時應附實際付款當時之外幣滙率表。</t>
  </si>
  <si>
    <t xml:space="preserve">     3.付款支票存根聯及銀行對帳單或銀行匯款單據。</t>
  </si>
  <si>
    <t>註1：其他費用之列報，僅限伙食費及固定交通津貼。</t>
  </si>
  <si>
    <t xml:space="preserve">     2.勞保投保文件、加班記錄(應敘明加班日期、時數及加班內容)。</t>
  </si>
  <si>
    <t>註3：投入比率應與工時記錄表所列一致，每月投入比率以1為上限。</t>
  </si>
  <si>
    <t xml:space="preserve">     4.薪資結構、加班費之計算發放、內部作業流程與人事管理辦法等之書面說明。</t>
  </si>
  <si>
    <t xml:space="preserve">     3.薪資入帳傳票。                                                                                                                                                                                             </t>
  </si>
  <si>
    <t>註4：帳務查核時應備妥下列文件:</t>
  </si>
  <si>
    <t xml:space="preserve">     3.顧問費入帳傳票。          </t>
  </si>
  <si>
    <t xml:space="preserve">     2.自共通性器材領料應提供：領料單、材料明細帳或分攤表。</t>
  </si>
  <si>
    <t xml:space="preserve">     3.涉及外幣支付時應檢附當時之外幣匯率表。</t>
  </si>
  <si>
    <t>註5：帳務查核時應備妥下列文件:</t>
  </si>
  <si>
    <t>註1：帳務查核時應備妥下列文件:</t>
  </si>
  <si>
    <t xml:space="preserve">     4.顧問任職單位同意函。</t>
  </si>
  <si>
    <r>
      <t>註3：如屬公司共通性材料之領用，發票日期、發票號碼請改填寫領料單日期、領料單號碼、供應商</t>
    </r>
    <r>
      <rPr>
        <sz val="14"/>
        <rFont val="標楷體"/>
        <family val="4"/>
      </rPr>
      <t>欄則可空白。</t>
    </r>
  </si>
  <si>
    <t>註5：帳務查核時應備妥下列文件備查:</t>
  </si>
  <si>
    <t xml:space="preserve">     1.統一發票或收據、進口報單、國外INVOICE與結匯單據、請購單、採購單及驗收單</t>
  </si>
  <si>
    <t>付款憑證</t>
  </si>
  <si>
    <t>註6：「付款憑證」欄位請填寫支票號碼﹐若以匯款方式支付請註明「x月x日匯款」，應於財審結案報告出具前完成支付(支票兌現)。</t>
  </si>
  <si>
    <t>註2：「付款憑證」欄位請填寫支票號碼﹐若以匯款方式支付請註明「x月x日匯款」，應於財審結案報告出具前完成支付</t>
  </si>
  <si>
    <r>
      <t>資料期間：民國</t>
    </r>
    <r>
      <rPr>
        <sz val="18"/>
        <color indexed="8"/>
        <rFont val="Times New Roman"/>
        <family val="1"/>
      </rPr>
      <t>00</t>
    </r>
    <r>
      <rPr>
        <sz val="18"/>
        <color indexed="8"/>
        <rFont val="標楷體"/>
        <family val="4"/>
      </rPr>
      <t>年</t>
    </r>
    <r>
      <rPr>
        <sz val="18"/>
        <color indexed="8"/>
        <rFont val="Times New Roman"/>
        <family val="1"/>
      </rPr>
      <t>00</t>
    </r>
    <r>
      <rPr>
        <sz val="18"/>
        <color indexed="8"/>
        <rFont val="標楷體"/>
        <family val="4"/>
      </rPr>
      <t>月</t>
    </r>
    <r>
      <rPr>
        <sz val="18"/>
        <color indexed="8"/>
        <rFont val="Times New Roman"/>
        <family val="1"/>
      </rPr>
      <t>00</t>
    </r>
    <r>
      <rPr>
        <sz val="18"/>
        <color indexed="8"/>
        <rFont val="標楷體"/>
        <family val="4"/>
      </rPr>
      <t>日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至</t>
    </r>
    <r>
      <rPr>
        <sz val="18"/>
        <color indexed="8"/>
        <rFont val="Times New Roman"/>
        <family val="1"/>
      </rPr>
      <t xml:space="preserve"> 00</t>
    </r>
    <r>
      <rPr>
        <sz val="18"/>
        <color indexed="8"/>
        <rFont val="標楷體"/>
        <family val="4"/>
      </rPr>
      <t>年</t>
    </r>
    <r>
      <rPr>
        <sz val="18"/>
        <color indexed="8"/>
        <rFont val="Times New Roman"/>
        <family val="1"/>
      </rPr>
      <t>00</t>
    </r>
    <r>
      <rPr>
        <sz val="18"/>
        <color indexed="8"/>
        <rFont val="標楷體"/>
        <family val="4"/>
      </rPr>
      <t>月</t>
    </r>
    <r>
      <rPr>
        <sz val="18"/>
        <color indexed="8"/>
        <rFont val="Times New Roman"/>
        <family val="1"/>
      </rPr>
      <t>00</t>
    </r>
    <r>
      <rPr>
        <sz val="18"/>
        <color indexed="8"/>
        <rFont val="標楷體"/>
        <family val="4"/>
      </rPr>
      <t>日</t>
    </r>
  </si>
  <si>
    <t>A</t>
  </si>
  <si>
    <t>B</t>
  </si>
  <si>
    <t>C</t>
  </si>
  <si>
    <t>D</t>
  </si>
  <si>
    <t>G</t>
  </si>
  <si>
    <t>I</t>
  </si>
  <si>
    <t>月薪小計</t>
  </si>
  <si>
    <t>可列入本計畫之薪餉</t>
  </si>
  <si>
    <t>應計入本計畫薪資</t>
  </si>
  <si>
    <t>本(底)薪</t>
  </si>
  <si>
    <t>職務加給或技術津貼</t>
  </si>
  <si>
    <t>主管加給</t>
  </si>
  <si>
    <t>註1.請假不論事由，請假時數均不得列入投入工時計算。</t>
  </si>
  <si>
    <t>註2.公司加班如另發加班費則上表所統計之工時不含加班時數；如採補休方式則加班時數應計入，補休時則視同請假處理。</t>
  </si>
  <si>
    <t>註4.填表時人員請按計畫主持人、研究員、副研究員、助理研究員、研究助理員依序排列。</t>
  </si>
  <si>
    <t>註3.每月投入比率以1為上限。</t>
  </si>
  <si>
    <t xml:space="preserve">     2.支票存根及銀行對帳單、銀行匯款單。</t>
  </si>
  <si>
    <t>　　　(支票兌現)。</t>
  </si>
  <si>
    <t>本計畫
加班費</t>
  </si>
  <si>
    <t>其他
(註1)</t>
  </si>
  <si>
    <t>獎金
(註2)</t>
  </si>
  <si>
    <t>投入比率
(註3)</t>
  </si>
  <si>
    <t>申請標的</t>
  </si>
  <si>
    <t>□低碳化</t>
  </si>
  <si>
    <t>□智慧化</t>
  </si>
  <si>
    <t>六、無形資產引進費</t>
  </si>
  <si>
    <t>一、消耗性器材及原材料費</t>
  </si>
  <si>
    <t>二、全新設備之購置費</t>
  </si>
  <si>
    <t>三、既有設備之改善費</t>
  </si>
  <si>
    <t>五、人事費</t>
  </si>
  <si>
    <t xml:space="preserve">    2.顧問</t>
  </si>
  <si>
    <t>四、委託研究或驗證費</t>
  </si>
  <si>
    <t>註1：「對照計畫書所列項目」名稱需與計畫書所列之材料項目名稱一致。</t>
  </si>
  <si>
    <t>註1：「對照計畫書所列項目」名稱需與計畫書所列之設備項目名稱一致。</t>
  </si>
  <si>
    <t>財產編號</t>
  </si>
  <si>
    <t>註1：所列委託單位及合作內容應與計畫書所列相符。</t>
  </si>
  <si>
    <t xml:space="preserve">註4：委託對象、項目及金額應與計畫書一致，不同對象及項目之預算金額不能流用。
</t>
  </si>
  <si>
    <t xml:space="preserve">     1.委託合約書。</t>
  </si>
  <si>
    <t>工時記錄表(××月)</t>
  </si>
  <si>
    <t>J
(H+I)</t>
  </si>
  <si>
    <t>(自行增列)</t>
  </si>
  <si>
    <t>(自行增列)</t>
  </si>
  <si>
    <t>對照計畫書所列項目                    (委託項目內容/規格)</t>
  </si>
  <si>
    <t>委託設備名稱</t>
  </si>
  <si>
    <t>委託對象</t>
  </si>
  <si>
    <t>合約期間</t>
  </si>
  <si>
    <t>付款期數</t>
  </si>
  <si>
    <t>付款方式</t>
  </si>
  <si>
    <t>註1：所列委託對象及委託項目內容/規格應與計畫書所列相符。</t>
  </si>
  <si>
    <t xml:space="preserve">     1.委託契約書。</t>
  </si>
  <si>
    <t>委託項目</t>
  </si>
  <si>
    <t xml:space="preserve">     5.委託入帳傳票</t>
  </si>
  <si>
    <t xml:space="preserve">發票日期             </t>
  </si>
  <si>
    <t xml:space="preserve">發票編號         </t>
  </si>
  <si>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□</t>
    </r>
    <r>
      <rPr>
        <sz val="14"/>
        <color indexed="8"/>
        <rFont val="標楷體"/>
        <family val="4"/>
      </rPr>
      <t>期中會計報告</t>
    </r>
    <r>
      <rPr>
        <sz val="14"/>
        <color indexed="8"/>
        <rFont val="Times New Roman"/>
        <family val="1"/>
      </rPr>
      <t xml:space="preserve">         </t>
    </r>
    <r>
      <rPr>
        <sz val="14"/>
        <color indexed="8"/>
        <rFont val="標楷體"/>
        <family val="4"/>
      </rPr>
      <t>■結案會計報告</t>
    </r>
  </si>
  <si>
    <t>計畫經費表</t>
  </si>
  <si>
    <t>剩餘實支數</t>
  </si>
  <si>
    <t>經濟部中小及新創企業署中小型製造業(經常僱用員工數9人以下)
低碳及智慧化升級轉型補助作業</t>
  </si>
  <si>
    <t>中華民國00年00月00日 至 00年00月00日</t>
  </si>
  <si>
    <t>上期累計實支數(期中)</t>
  </si>
  <si>
    <t xml:space="preserve">  累積實支數(結案)</t>
  </si>
  <si>
    <t>註2:請填寫綠色填滿之欄位，電腦會自動編列小計。</t>
  </si>
  <si>
    <t xml:space="preserve">     4.入帳傳票。   </t>
  </si>
  <si>
    <t>註4：帳務查核時應備妥下列文件備查:</t>
  </si>
  <si>
    <t xml:space="preserve">     1.採購單、驗收單、統一發票，或進口報單結匯單據與報價單。</t>
  </si>
  <si>
    <t xml:space="preserve">     2.財產目錄。</t>
  </si>
  <si>
    <t>註5：「付款憑證」欄位請填寫支票號碼﹐若以匯款方式支付請註明「x月x日匯款」，應於財審結案報告出具前完成支付(支票兌現)。</t>
  </si>
  <si>
    <t xml:space="preserve">     1.請購單、驗收單、維護合約、發票或收據等。</t>
  </si>
  <si>
    <t xml:space="preserve">     2.維護時間紀錄表。</t>
  </si>
  <si>
    <t xml:space="preserve">     5.入帳傳票</t>
  </si>
  <si>
    <t xml:space="preserve">     5.入帳傳票。</t>
  </si>
  <si>
    <t xml:space="preserve">     1.證明支付薪資金額之文件，包括：（1）薪資清冊；（2）銀行轉帳記錄。</t>
  </si>
  <si>
    <t>註5.請計畫人員確認工時記錄後於簽名欄位簽名(請勿以蓋章替代)。</t>
  </si>
  <si>
    <t>註6.本表按月份編列，若計畫起始日非當月1日，則依當月實際起始日開始記錄。</t>
  </si>
  <si>
    <t>百分比</t>
  </si>
  <si>
    <t>無形資產引進費</t>
  </si>
  <si>
    <t>顧問費</t>
  </si>
  <si>
    <t>消耗性器材及原材料費</t>
  </si>
  <si>
    <t>全新設備之購買費</t>
  </si>
  <si>
    <t>既有設備之改善費</t>
  </si>
  <si>
    <t>委託研究或驗證費</t>
  </si>
  <si>
    <t>人員薪資表(××月)</t>
  </si>
  <si>
    <t>人員姓名</t>
  </si>
  <si>
    <t>E
(A+B+C+D)</t>
  </si>
  <si>
    <t>F</t>
  </si>
  <si>
    <t>H
(E*F)+G</t>
  </si>
  <si>
    <t>薪資清冊(××月)</t>
  </si>
  <si>
    <t>其他加項</t>
  </si>
  <si>
    <t>其他減項</t>
  </si>
  <si>
    <t>加班費</t>
  </si>
  <si>
    <t>獎金</t>
  </si>
  <si>
    <t>其他
(如伙食費等)</t>
  </si>
  <si>
    <t>員工負擔
勞保</t>
  </si>
  <si>
    <t>員工負擔
健保</t>
  </si>
  <si>
    <t>員工自提
退休金</t>
  </si>
  <si>
    <t>其他
(如請假扣薪等)</t>
  </si>
  <si>
    <t>本月應領薪資</t>
  </si>
  <si>
    <t>付款憑證</t>
  </si>
  <si>
    <t>註1：本月應領薪資應等於銀行對帳單之付款金額</t>
  </si>
  <si>
    <t>註2：其他加項-"其他"及其他檢項-"其他"請備註性質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</si>
</sst>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(* #,##0.00_);_(* \(#,##0.00\);_(* &quot;-&quot;??_);_(@_)"/>
    <numFmt numFmtId="178" formatCode="#,##0_);[Red]\(#,##0\)"/>
    <numFmt numFmtId="179" formatCode="0.00_);[Red]\(0.00\)"/>
    <numFmt numFmtId="180" formatCode="#,##0_ "/>
    <numFmt numFmtId="181" formatCode="&quot;NT$&quot;#,##0;[Red]\-&quot;NT$&quot;#,##0"/>
    <numFmt numFmtId="182" formatCode="0.0%"/>
    <numFmt numFmtId="183" formatCode="_-* #,##0.0_-;\-* #,##0.0_-;_-* &quot;-&quot;_-;_-@_-"/>
    <numFmt numFmtId="184" formatCode="_-* #,##0.00_-;\-* #,##0.00_-;_-* &quot;-&quot;_-;_-@_-"/>
    <numFmt numFmtId="185" formatCode="0.00_ "/>
  </numFmts>
  <fonts count="82">
    <font>
      <sz val="12"/>
      <name val="Times New Roman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MS Sans Serif"/>
      <family val="2"/>
    </font>
    <font>
      <b/>
      <sz val="16"/>
      <name val="標楷體"/>
      <family val="4"/>
    </font>
    <font>
      <sz val="12"/>
      <name val="標楷體"/>
      <family val="4"/>
    </font>
    <font>
      <sz val="18"/>
      <name val="標楷體"/>
      <family val="4"/>
    </font>
    <font>
      <b/>
      <sz val="12"/>
      <name val="標楷體"/>
      <family val="4"/>
    </font>
    <font>
      <sz val="13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b/>
      <sz val="10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0"/>
      <color indexed="10"/>
      <name val="標楷體"/>
      <family val="4"/>
    </font>
    <font>
      <b/>
      <sz val="18"/>
      <name val="標楷體"/>
      <family val="4"/>
    </font>
    <font>
      <sz val="18"/>
      <color indexed="8"/>
      <name val="標楷體"/>
      <family val="4"/>
    </font>
    <font>
      <sz val="9"/>
      <name val="細明體"/>
      <family val="3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b/>
      <sz val="12"/>
      <color indexed="8"/>
      <name val="標楷體"/>
      <family val="4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標楷體"/>
      <family val="4"/>
    </font>
    <font>
      <sz val="9"/>
      <name val="Tahoma"/>
      <family val="2"/>
    </font>
    <font>
      <sz val="12"/>
      <color indexed="9"/>
      <name val="新細明體"/>
      <family val="1"/>
    </font>
    <font>
      <u val="single"/>
      <sz val="12"/>
      <color indexed="61"/>
      <name val="Times New Roman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30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0"/>
      <color indexed="8"/>
      <name val="標楷體"/>
      <family val="4"/>
    </font>
    <font>
      <sz val="16"/>
      <color indexed="8"/>
      <name val="Times New Roman"/>
      <family val="1"/>
    </font>
    <font>
      <b/>
      <sz val="14"/>
      <color indexed="8"/>
      <name val="標楷體"/>
      <family val="4"/>
    </font>
    <font>
      <b/>
      <sz val="18"/>
      <color indexed="8"/>
      <name val="標楷體"/>
      <family val="4"/>
    </font>
    <font>
      <b/>
      <sz val="16"/>
      <color indexed="8"/>
      <name val="標楷體"/>
      <family val="4"/>
    </font>
    <font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000000"/>
      <name val="新細明體"/>
      <family val="1"/>
    </font>
    <font>
      <u val="single"/>
      <sz val="12"/>
      <color theme="11"/>
      <name val="Times New Roman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Times New Roman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rgb="FF000000"/>
      <name val="標楷體"/>
      <family val="4"/>
    </font>
    <font>
      <sz val="10"/>
      <color rgb="FF000000"/>
      <name val="標楷體"/>
      <family val="4"/>
    </font>
    <font>
      <sz val="16"/>
      <color rgb="FF000000"/>
      <name val="Times New Roman"/>
      <family val="1"/>
    </font>
    <font>
      <b/>
      <sz val="14"/>
      <color rgb="FF000000"/>
      <name val="標楷體"/>
      <family val="4"/>
    </font>
    <font>
      <b/>
      <sz val="14"/>
      <color rgb="FF000000"/>
      <name val="Times New Roman"/>
      <family val="1"/>
    </font>
    <font>
      <b/>
      <sz val="12"/>
      <color rgb="FF000000"/>
      <name val="標楷體"/>
      <family val="4"/>
    </font>
    <font>
      <sz val="14"/>
      <color rgb="FF000000"/>
      <name val="標楷體"/>
      <family val="4"/>
    </font>
    <font>
      <b/>
      <sz val="18"/>
      <color rgb="FF000000"/>
      <name val="標楷體"/>
      <family val="4"/>
    </font>
    <font>
      <sz val="18"/>
      <color rgb="FF000000"/>
      <name val="標楷體"/>
      <family val="4"/>
    </font>
    <font>
      <sz val="16"/>
      <color rgb="FF000000"/>
      <name val="標楷體"/>
      <family val="4"/>
    </font>
    <font>
      <b/>
      <sz val="16"/>
      <color rgb="FF000000"/>
      <name val="標楷體"/>
      <family val="4"/>
    </font>
    <font>
      <b/>
      <sz val="8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hair"/>
    </border>
    <border>
      <left style="thin"/>
      <right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/>
      <top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rgb="FF000000"/>
      </top>
      <bottom style="hair"/>
    </border>
    <border>
      <left style="thin"/>
      <right style="medium"/>
      <top style="hair"/>
      <bottom style="hair"/>
    </border>
    <border>
      <left style="thin"/>
      <right style="medium"/>
      <top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/>
      <bottom style="hair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3" fillId="0" borderId="0">
      <alignment/>
      <protection/>
    </xf>
    <xf numFmtId="0" fontId="52" fillId="0" borderId="0" applyNumberFormat="0" applyBorder="0" applyProtection="0">
      <alignment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0" borderId="1" applyNumberFormat="0" applyFill="0" applyAlignment="0" applyProtection="0"/>
    <xf numFmtId="0" fontId="56" fillId="21" borderId="0" applyNumberFormat="0" applyBorder="0" applyAlignment="0" applyProtection="0"/>
    <xf numFmtId="9" fontId="0" fillId="0" borderId="0" applyFont="0" applyFill="0" applyBorder="0" applyAlignment="0" applyProtection="0"/>
    <xf numFmtId="0" fontId="5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58" fillId="0" borderId="3" applyNumberFormat="0" applyFill="0" applyAlignment="0" applyProtection="0"/>
    <xf numFmtId="0" fontId="0" fillId="23" borderId="4" applyNumberFormat="0" applyFon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2" applyNumberFormat="0" applyAlignment="0" applyProtection="0"/>
    <xf numFmtId="0" fontId="66" fillId="22" borderId="8" applyNumberFormat="0" applyAlignment="0" applyProtection="0"/>
    <xf numFmtId="0" fontId="67" fillId="31" borderId="9" applyNumberFormat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182" fontId="5" fillId="0" borderId="0" xfId="35" applyNumberFormat="1" applyFont="1">
      <alignment/>
      <protection/>
    </xf>
    <xf numFmtId="0" fontId="8" fillId="0" borderId="0" xfId="33" applyFont="1" applyAlignment="1">
      <alignment horizontal="right"/>
      <protection/>
    </xf>
    <xf numFmtId="0" fontId="8" fillId="0" borderId="0" xfId="33" applyFont="1" applyAlignment="1" quotePrefix="1">
      <alignment horizontal="right"/>
      <protection/>
    </xf>
    <xf numFmtId="182" fontId="8" fillId="0" borderId="0" xfId="33" applyNumberFormat="1" applyFont="1">
      <alignment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/>
    </xf>
    <xf numFmtId="0" fontId="7" fillId="0" borderId="0" xfId="33" applyFont="1" applyAlignment="1">
      <alignment horizontal="right"/>
      <protection/>
    </xf>
    <xf numFmtId="0" fontId="8" fillId="0" borderId="0" xfId="33" applyFont="1" applyAlignment="1" quotePrefix="1">
      <alignment/>
      <protection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7" fillId="0" borderId="10" xfId="0" applyFont="1" applyBorder="1" applyAlignment="1" quotePrefix="1">
      <alignment horizontal="center" vertical="center"/>
    </xf>
    <xf numFmtId="176" fontId="7" fillId="0" borderId="11" xfId="37" applyNumberFormat="1" applyFont="1" applyBorder="1" applyAlignment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178" fontId="5" fillId="0" borderId="0" xfId="37" applyNumberFormat="1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176" fontId="9" fillId="0" borderId="0" xfId="37" applyNumberFormat="1" applyFont="1" applyBorder="1" applyAlignment="1">
      <alignment/>
    </xf>
    <xf numFmtId="176" fontId="5" fillId="0" borderId="10" xfId="37" applyNumberFormat="1" applyFont="1" applyFill="1" applyBorder="1" applyAlignment="1">
      <alignment vertical="center"/>
    </xf>
    <xf numFmtId="178" fontId="5" fillId="0" borderId="10" xfId="37" applyNumberFormat="1" applyFont="1" applyFill="1" applyBorder="1" applyAlignment="1">
      <alignment vertical="center"/>
    </xf>
    <xf numFmtId="41" fontId="5" fillId="33" borderId="10" xfId="37" applyNumberFormat="1" applyFont="1" applyFill="1" applyBorder="1" applyAlignment="1">
      <alignment vertical="center"/>
    </xf>
    <xf numFmtId="0" fontId="8" fillId="0" borderId="0" xfId="35" applyFont="1">
      <alignment/>
      <protection/>
    </xf>
    <xf numFmtId="0" fontId="8" fillId="0" borderId="0" xfId="33" applyFont="1">
      <alignment/>
      <protection/>
    </xf>
    <xf numFmtId="0" fontId="5" fillId="0" borderId="0" xfId="35" applyFont="1">
      <alignment/>
      <protection/>
    </xf>
    <xf numFmtId="176" fontId="9" fillId="0" borderId="12" xfId="37" applyNumberFormat="1" applyFont="1" applyBorder="1" applyAlignment="1">
      <alignment/>
    </xf>
    <xf numFmtId="176" fontId="13" fillId="0" borderId="0" xfId="37" applyNumberFormat="1" applyFont="1" applyBorder="1" applyAlignment="1">
      <alignment/>
    </xf>
    <xf numFmtId="41" fontId="7" fillId="0" borderId="10" xfId="37" applyNumberFormat="1" applyFont="1" applyFill="1" applyBorder="1" applyAlignment="1">
      <alignment vertical="center"/>
    </xf>
    <xf numFmtId="176" fontId="7" fillId="0" borderId="10" xfId="37" applyNumberFormat="1" applyFont="1" applyFill="1" applyBorder="1" applyAlignment="1">
      <alignment vertical="center"/>
    </xf>
    <xf numFmtId="0" fontId="6" fillId="0" borderId="13" xfId="0" applyFont="1" applyBorder="1" applyAlignment="1">
      <alignment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 wrapText="1"/>
    </xf>
    <xf numFmtId="0" fontId="9" fillId="33" borderId="10" xfId="0" applyFont="1" applyFill="1" applyBorder="1" applyAlignment="1">
      <alignment/>
    </xf>
    <xf numFmtId="2" fontId="9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0" xfId="33" applyFont="1" applyAlignment="1">
      <alignment/>
      <protection/>
    </xf>
    <xf numFmtId="49" fontId="8" fillId="0" borderId="0" xfId="35" applyNumberFormat="1" applyFont="1">
      <alignment/>
      <protection/>
    </xf>
    <xf numFmtId="0" fontId="5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35" applyFont="1" applyFill="1" applyAlignment="1">
      <alignment horizontal="center"/>
      <protection/>
    </xf>
    <xf numFmtId="0" fontId="0" fillId="0" borderId="0" xfId="34" applyFont="1" applyFill="1" applyAlignment="1">
      <alignment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vertical="center"/>
    </xf>
    <xf numFmtId="0" fontId="71" fillId="0" borderId="0" xfId="35" applyFont="1" applyFill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71" fillId="0" borderId="0" xfId="34" applyFont="1" applyFill="1" applyAlignment="1">
      <alignment vertical="center" wrapText="1"/>
    </xf>
    <xf numFmtId="0" fontId="0" fillId="0" borderId="0" xfId="35" applyFont="1" applyFill="1" applyAlignment="1">
      <alignment/>
      <protection/>
    </xf>
    <xf numFmtId="0" fontId="72" fillId="0" borderId="0" xfId="35" applyFont="1" applyFill="1" applyAlignment="1">
      <alignment/>
      <protection/>
    </xf>
    <xf numFmtId="0" fontId="73" fillId="0" borderId="0" xfId="35" applyFont="1" applyFill="1" applyAlignment="1">
      <alignment/>
      <protection/>
    </xf>
    <xf numFmtId="0" fontId="74" fillId="0" borderId="0" xfId="35" applyFont="1" applyFill="1" applyAlignment="1">
      <alignment/>
      <protection/>
    </xf>
    <xf numFmtId="182" fontId="75" fillId="0" borderId="0" xfId="33" applyNumberFormat="1" applyFont="1" applyFill="1" applyAlignment="1">
      <alignment/>
      <protection/>
    </xf>
    <xf numFmtId="0" fontId="75" fillId="0" borderId="0" xfId="35" applyFont="1" applyFill="1" applyAlignment="1">
      <alignment/>
      <protection/>
    </xf>
    <xf numFmtId="0" fontId="75" fillId="0" borderId="0" xfId="35" applyFont="1" applyFill="1" applyAlignment="1">
      <alignment vertical="center"/>
      <protection/>
    </xf>
    <xf numFmtId="0" fontId="6" fillId="0" borderId="0" xfId="33" applyFont="1" applyAlignment="1">
      <alignment wrapText="1"/>
      <protection/>
    </xf>
    <xf numFmtId="0" fontId="6" fillId="0" borderId="0" xfId="33" applyFont="1" applyAlignment="1">
      <alignment/>
      <protection/>
    </xf>
    <xf numFmtId="41" fontId="5" fillId="34" borderId="10" xfId="37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right"/>
    </xf>
    <xf numFmtId="0" fontId="15" fillId="0" borderId="17" xfId="0" applyFont="1" applyBorder="1" applyAlignment="1" quotePrefix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15" fillId="0" borderId="19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0" xfId="0" applyFont="1" applyBorder="1" applyAlignment="1">
      <alignment horizontal="left"/>
    </xf>
    <xf numFmtId="49" fontId="6" fillId="33" borderId="10" xfId="0" applyNumberFormat="1" applyFont="1" applyFill="1" applyBorder="1" applyAlignment="1">
      <alignment/>
    </xf>
    <xf numFmtId="0" fontId="6" fillId="0" borderId="20" xfId="0" applyFont="1" applyBorder="1" applyAlignment="1" quotePrefix="1">
      <alignment horizontal="left"/>
    </xf>
    <xf numFmtId="49" fontId="6" fillId="0" borderId="21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Continuous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 applyAlignment="1" quotePrefix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6" fillId="33" borderId="22" xfId="0" applyFont="1" applyFill="1" applyBorder="1" applyAlignment="1">
      <alignment/>
    </xf>
    <xf numFmtId="0" fontId="6" fillId="33" borderId="22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15" fillId="0" borderId="24" xfId="0" applyFont="1" applyBorder="1" applyAlignment="1" quotePrefix="1">
      <alignment horizontal="centerContinuous"/>
    </xf>
    <xf numFmtId="0" fontId="6" fillId="0" borderId="23" xfId="0" applyFont="1" applyBorder="1" applyAlignment="1">
      <alignment horizontal="centerContinuous"/>
    </xf>
    <xf numFmtId="0" fontId="16" fillId="0" borderId="23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33" applyFont="1" applyAlignment="1">
      <alignment horizontal="right"/>
      <protection/>
    </xf>
    <xf numFmtId="0" fontId="6" fillId="0" borderId="0" xfId="35" applyFont="1">
      <alignment/>
      <protection/>
    </xf>
    <xf numFmtId="0" fontId="6" fillId="0" borderId="0" xfId="33" applyFont="1" applyAlignment="1" quotePrefix="1">
      <alignment horizontal="right"/>
      <protection/>
    </xf>
    <xf numFmtId="0" fontId="15" fillId="0" borderId="0" xfId="0" applyFont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41" fontId="6" fillId="33" borderId="28" xfId="0" applyNumberFormat="1" applyFont="1" applyFill="1" applyBorder="1" applyAlignment="1">
      <alignment/>
    </xf>
    <xf numFmtId="177" fontId="6" fillId="33" borderId="28" xfId="36" applyFont="1" applyFill="1" applyBorder="1" applyAlignment="1">
      <alignment/>
    </xf>
    <xf numFmtId="41" fontId="6" fillId="0" borderId="28" xfId="0" applyNumberFormat="1" applyFont="1" applyBorder="1" applyAlignment="1">
      <alignment/>
    </xf>
    <xf numFmtId="41" fontId="6" fillId="0" borderId="29" xfId="0" applyNumberFormat="1" applyFont="1" applyBorder="1" applyAlignment="1">
      <alignment/>
    </xf>
    <xf numFmtId="41" fontId="6" fillId="33" borderId="10" xfId="0" applyNumberFormat="1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Fill="1" applyAlignment="1">
      <alignment/>
    </xf>
    <xf numFmtId="41" fontId="6" fillId="0" borderId="0" xfId="0" applyNumberFormat="1" applyFont="1" applyFill="1" applyBorder="1" applyAlignment="1">
      <alignment horizontal="centerContinuous"/>
    </xf>
    <xf numFmtId="41" fontId="25" fillId="0" borderId="0" xfId="0" applyNumberFormat="1" applyFont="1" applyFill="1" applyBorder="1" applyAlignment="1">
      <alignment horizontal="centerContinuous" vertical="center"/>
    </xf>
    <xf numFmtId="0" fontId="25" fillId="0" borderId="0" xfId="0" applyFont="1" applyFill="1" applyAlignment="1">
      <alignment vertical="center"/>
    </xf>
    <xf numFmtId="41" fontId="25" fillId="0" borderId="0" xfId="0" applyNumberFormat="1" applyFont="1" applyAlignment="1">
      <alignment vertical="center"/>
    </xf>
    <xf numFmtId="0" fontId="6" fillId="0" borderId="0" xfId="35" applyFont="1" applyFill="1">
      <alignment/>
      <protection/>
    </xf>
    <xf numFmtId="41" fontId="6" fillId="0" borderId="0" xfId="0" applyNumberFormat="1" applyFont="1" applyAlignment="1">
      <alignment/>
    </xf>
    <xf numFmtId="41" fontId="6" fillId="0" borderId="0" xfId="35" applyNumberFormat="1" applyFont="1">
      <alignment/>
      <protection/>
    </xf>
    <xf numFmtId="182" fontId="6" fillId="0" borderId="0" xfId="33" applyNumberFormat="1" applyFont="1">
      <alignment/>
      <protection/>
    </xf>
    <xf numFmtId="0" fontId="6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35" applyFont="1" applyAlignment="1">
      <alignment vertical="center"/>
      <protection/>
    </xf>
    <xf numFmtId="0" fontId="15" fillId="0" borderId="30" xfId="0" applyFont="1" applyBorder="1" applyAlignment="1">
      <alignment horizontal="center" vertical="center"/>
    </xf>
    <xf numFmtId="41" fontId="6" fillId="0" borderId="23" xfId="0" applyNumberFormat="1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41" fontId="6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center" vertical="justify"/>
    </xf>
    <xf numFmtId="0" fontId="6" fillId="0" borderId="0" xfId="0" applyFont="1" applyAlignment="1">
      <alignment horizontal="center" vertical="center"/>
    </xf>
    <xf numFmtId="0" fontId="15" fillId="0" borderId="0" xfId="0" applyFont="1" applyAlignment="1" quotePrefix="1">
      <alignment horizontal="left" vertical="center"/>
    </xf>
    <xf numFmtId="0" fontId="6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 vertical="center"/>
    </xf>
    <xf numFmtId="0" fontId="6" fillId="0" borderId="0" xfId="0" applyFont="1" applyAlignment="1">
      <alignment horizontal="right"/>
    </xf>
    <xf numFmtId="0" fontId="77" fillId="0" borderId="31" xfId="0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vertical="center"/>
    </xf>
    <xf numFmtId="0" fontId="9" fillId="34" borderId="10" xfId="0" applyFont="1" applyFill="1" applyBorder="1" applyAlignment="1">
      <alignment/>
    </xf>
    <xf numFmtId="0" fontId="6" fillId="34" borderId="32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34" borderId="22" xfId="0" applyFont="1" applyFill="1" applyBorder="1" applyAlignment="1">
      <alignment/>
    </xf>
    <xf numFmtId="41" fontId="6" fillId="34" borderId="22" xfId="0" applyNumberFormat="1" applyFont="1" applyFill="1" applyBorder="1" applyAlignment="1">
      <alignment/>
    </xf>
    <xf numFmtId="0" fontId="6" fillId="34" borderId="23" xfId="0" applyFont="1" applyFill="1" applyBorder="1" applyAlignment="1">
      <alignment/>
    </xf>
    <xf numFmtId="41" fontId="6" fillId="34" borderId="3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176" fontId="5" fillId="0" borderId="10" xfId="0" applyNumberFormat="1" applyFont="1" applyFill="1" applyBorder="1" applyAlignment="1">
      <alignment vertical="center"/>
    </xf>
    <xf numFmtId="41" fontId="6" fillId="0" borderId="21" xfId="0" applyNumberFormat="1" applyFont="1" applyBorder="1" applyAlignment="1">
      <alignment/>
    </xf>
    <xf numFmtId="0" fontId="6" fillId="34" borderId="23" xfId="0" applyFont="1" applyFill="1" applyBorder="1" applyAlignment="1">
      <alignment horizontal="center"/>
    </xf>
    <xf numFmtId="0" fontId="15" fillId="34" borderId="32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41" fontId="6" fillId="0" borderId="36" xfId="0" applyNumberFormat="1" applyFont="1" applyFill="1" applyBorder="1" applyAlignment="1">
      <alignment/>
    </xf>
    <xf numFmtId="41" fontId="6" fillId="0" borderId="37" xfId="0" applyNumberFormat="1" applyFont="1" applyFill="1" applyBorder="1" applyAlignment="1">
      <alignment/>
    </xf>
    <xf numFmtId="41" fontId="6" fillId="0" borderId="22" xfId="0" applyNumberFormat="1" applyFont="1" applyFill="1" applyBorder="1" applyAlignment="1">
      <alignment/>
    </xf>
    <xf numFmtId="0" fontId="6" fillId="33" borderId="37" xfId="0" applyFont="1" applyFill="1" applyBorder="1" applyAlignment="1">
      <alignment horizontal="center"/>
    </xf>
    <xf numFmtId="41" fontId="6" fillId="0" borderId="38" xfId="0" applyNumberFormat="1" applyFont="1" applyFill="1" applyBorder="1" applyAlignment="1">
      <alignment/>
    </xf>
    <xf numFmtId="41" fontId="6" fillId="0" borderId="39" xfId="0" applyNumberFormat="1" applyFont="1" applyFill="1" applyBorder="1" applyAlignment="1">
      <alignment/>
    </xf>
    <xf numFmtId="41" fontId="6" fillId="34" borderId="29" xfId="0" applyNumberFormat="1" applyFont="1" applyFill="1" applyBorder="1" applyAlignment="1">
      <alignment horizontal="center"/>
    </xf>
    <xf numFmtId="41" fontId="6" fillId="0" borderId="40" xfId="0" applyNumberFormat="1" applyFont="1" applyBorder="1" applyAlignment="1">
      <alignment horizontal="center"/>
    </xf>
    <xf numFmtId="0" fontId="76" fillId="0" borderId="0" xfId="0" applyFont="1" applyAlignment="1">
      <alignment horizontal="center" vertical="center"/>
    </xf>
    <xf numFmtId="0" fontId="6" fillId="0" borderId="41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Border="1" applyAlignment="1" quotePrefix="1">
      <alignment horizontal="centerContinuous"/>
    </xf>
    <xf numFmtId="41" fontId="6" fillId="0" borderId="0" xfId="0" applyNumberFormat="1" applyFont="1" applyBorder="1" applyAlignment="1">
      <alignment horizontal="center"/>
    </xf>
    <xf numFmtId="41" fontId="6" fillId="34" borderId="42" xfId="0" applyNumberFormat="1" applyFont="1" applyFill="1" applyBorder="1" applyAlignment="1">
      <alignment horizontal="center"/>
    </xf>
    <xf numFmtId="41" fontId="6" fillId="34" borderId="43" xfId="0" applyNumberFormat="1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6" fillId="34" borderId="43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15" fillId="0" borderId="0" xfId="0" applyFont="1" applyBorder="1" applyAlignment="1" quotePrefix="1">
      <alignment horizontal="centerContinuous" vertical="center"/>
    </xf>
    <xf numFmtId="0" fontId="16" fillId="0" borderId="0" xfId="0" applyFont="1" applyAlignment="1">
      <alignment vertical="center"/>
    </xf>
    <xf numFmtId="41" fontId="6" fillId="0" borderId="15" xfId="0" applyNumberFormat="1" applyFont="1" applyBorder="1" applyAlignment="1">
      <alignment horizontal="center"/>
    </xf>
    <xf numFmtId="41" fontId="5" fillId="35" borderId="10" xfId="37" applyNumberFormat="1" applyFont="1" applyFill="1" applyBorder="1" applyAlignment="1">
      <alignment vertical="center"/>
    </xf>
    <xf numFmtId="0" fontId="15" fillId="0" borderId="13" xfId="0" applyFont="1" applyBorder="1" applyAlignment="1" quotePrefix="1">
      <alignment horizontal="centerContinuous"/>
    </xf>
    <xf numFmtId="0" fontId="6" fillId="34" borderId="46" xfId="0" applyFont="1" applyFill="1" applyBorder="1" applyAlignment="1">
      <alignment horizontal="center"/>
    </xf>
    <xf numFmtId="0" fontId="6" fillId="34" borderId="47" xfId="0" applyFont="1" applyFill="1" applyBorder="1" applyAlignment="1">
      <alignment horizontal="center"/>
    </xf>
    <xf numFmtId="0" fontId="6" fillId="34" borderId="48" xfId="0" applyFont="1" applyFill="1" applyBorder="1" applyAlignment="1">
      <alignment horizontal="center"/>
    </xf>
    <xf numFmtId="0" fontId="15" fillId="34" borderId="48" xfId="0" applyFont="1" applyFill="1" applyBorder="1" applyAlignment="1">
      <alignment horizontal="center"/>
    </xf>
    <xf numFmtId="0" fontId="6" fillId="34" borderId="49" xfId="0" applyFont="1" applyFill="1" applyBorder="1" applyAlignment="1">
      <alignment horizontal="center"/>
    </xf>
    <xf numFmtId="41" fontId="6" fillId="0" borderId="50" xfId="0" applyNumberFormat="1" applyFont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41" fontId="6" fillId="34" borderId="10" xfId="0" applyNumberFormat="1" applyFont="1" applyFill="1" applyBorder="1" applyAlignment="1">
      <alignment/>
    </xf>
    <xf numFmtId="0" fontId="78" fillId="34" borderId="10" xfId="0" applyFont="1" applyFill="1" applyBorder="1" applyAlignment="1">
      <alignment horizontal="center"/>
    </xf>
    <xf numFmtId="0" fontId="6" fillId="34" borderId="10" xfId="0" applyFont="1" applyFill="1" applyBorder="1" applyAlignment="1" quotePrefix="1">
      <alignment horizontal="center"/>
    </xf>
    <xf numFmtId="0" fontId="6" fillId="34" borderId="10" xfId="0" applyFont="1" applyFill="1" applyBorder="1" applyAlignment="1" quotePrefix="1">
      <alignment horizontal="left"/>
    </xf>
    <xf numFmtId="0" fontId="6" fillId="34" borderId="10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41" fontId="6" fillId="34" borderId="11" xfId="0" applyNumberFormat="1" applyFont="1" applyFill="1" applyBorder="1" applyAlignment="1">
      <alignment/>
    </xf>
    <xf numFmtId="0" fontId="78" fillId="34" borderId="11" xfId="0" applyFont="1" applyFill="1" applyBorder="1" applyAlignment="1">
      <alignment horizontal="center"/>
    </xf>
    <xf numFmtId="0" fontId="15" fillId="0" borderId="17" xfId="0" applyFont="1" applyBorder="1" applyAlignment="1" quotePrefix="1">
      <alignment horizontal="center" vertical="center" wrapText="1"/>
    </xf>
    <xf numFmtId="0" fontId="15" fillId="0" borderId="19" xfId="0" applyFont="1" applyBorder="1" applyAlignment="1" quotePrefix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6" fillId="34" borderId="51" xfId="0" applyFont="1" applyFill="1" applyBorder="1" applyAlignment="1">
      <alignment/>
    </xf>
    <xf numFmtId="0" fontId="6" fillId="34" borderId="51" xfId="0" applyFont="1" applyFill="1" applyBorder="1" applyAlignment="1">
      <alignment horizontal="center"/>
    </xf>
    <xf numFmtId="41" fontId="6" fillId="34" borderId="51" xfId="0" applyNumberFormat="1" applyFont="1" applyFill="1" applyBorder="1" applyAlignment="1">
      <alignment/>
    </xf>
    <xf numFmtId="0" fontId="6" fillId="0" borderId="52" xfId="0" applyFont="1" applyBorder="1" applyAlignment="1">
      <alignment/>
    </xf>
    <xf numFmtId="178" fontId="5" fillId="33" borderId="10" xfId="37" applyNumberFormat="1" applyFont="1" applyFill="1" applyBorder="1" applyAlignment="1">
      <alignment vertical="center"/>
    </xf>
    <xf numFmtId="0" fontId="25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176" fontId="7" fillId="36" borderId="11" xfId="37" applyNumberFormat="1" applyFont="1" applyFill="1" applyBorder="1" applyAlignment="1">
      <alignment horizontal="center" vertical="center"/>
    </xf>
    <xf numFmtId="176" fontId="5" fillId="36" borderId="10" xfId="37" applyNumberFormat="1" applyFont="1" applyFill="1" applyBorder="1" applyAlignment="1">
      <alignment vertical="center"/>
    </xf>
    <xf numFmtId="178" fontId="5" fillId="36" borderId="10" xfId="37" applyNumberFormat="1" applyFont="1" applyFill="1" applyBorder="1" applyAlignment="1">
      <alignment vertical="center"/>
    </xf>
    <xf numFmtId="0" fontId="5" fillId="36" borderId="10" xfId="37" applyNumberFormat="1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78" fillId="0" borderId="0" xfId="35" applyFont="1" applyFill="1" applyAlignment="1">
      <alignment horizontal="center"/>
      <protection/>
    </xf>
    <xf numFmtId="0" fontId="0" fillId="0" borderId="0" xfId="0" applyFill="1" applyAlignment="1">
      <alignment/>
    </xf>
    <xf numFmtId="0" fontId="70" fillId="0" borderId="10" xfId="0" applyFont="1" applyFill="1" applyBorder="1" applyAlignment="1">
      <alignment horizontal="center" vertical="center"/>
    </xf>
    <xf numFmtId="0" fontId="71" fillId="0" borderId="10" xfId="35" applyFont="1" applyFill="1" applyBorder="1" applyAlignment="1">
      <alignment horizontal="center" vertical="center" wrapText="1"/>
      <protection/>
    </xf>
    <xf numFmtId="0" fontId="79" fillId="0" borderId="53" xfId="35" applyFont="1" applyFill="1" applyBorder="1" applyAlignment="1">
      <alignment horizontal="center" vertical="center"/>
      <protection/>
    </xf>
    <xf numFmtId="0" fontId="79" fillId="0" borderId="54" xfId="35" applyFont="1" applyFill="1" applyBorder="1" applyAlignment="1">
      <alignment horizontal="center" vertical="center"/>
      <protection/>
    </xf>
    <xf numFmtId="0" fontId="79" fillId="0" borderId="31" xfId="35" applyFont="1" applyFill="1" applyBorder="1" applyAlignment="1">
      <alignment horizontal="center" vertical="center"/>
      <protection/>
    </xf>
    <xf numFmtId="0" fontId="80" fillId="0" borderId="0" xfId="35" applyFont="1" applyFill="1" applyAlignment="1">
      <alignment horizontal="center" vertical="center" wrapText="1"/>
      <protection/>
    </xf>
    <xf numFmtId="0" fontId="80" fillId="0" borderId="0" xfId="35" applyFont="1" applyFill="1" applyAlignment="1">
      <alignment horizontal="center" vertical="center"/>
      <protection/>
    </xf>
    <xf numFmtId="0" fontId="76" fillId="0" borderId="0" xfId="35" applyFont="1" applyFill="1" applyAlignment="1">
      <alignment horizontal="center"/>
      <protection/>
    </xf>
    <xf numFmtId="0" fontId="80" fillId="0" borderId="0" xfId="35" applyFont="1" applyFill="1" applyAlignment="1">
      <alignment horizontal="center"/>
      <protection/>
    </xf>
    <xf numFmtId="0" fontId="0" fillId="0" borderId="0" xfId="35" applyFont="1" applyFill="1" applyAlignment="1">
      <alignment horizontal="center"/>
      <protection/>
    </xf>
    <xf numFmtId="0" fontId="0" fillId="0" borderId="0" xfId="0" applyAlignment="1">
      <alignment/>
    </xf>
    <xf numFmtId="176" fontId="7" fillId="0" borderId="10" xfId="37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37" applyNumberFormat="1" applyFont="1" applyBorder="1" applyAlignment="1">
      <alignment horizontal="center" vertical="center"/>
    </xf>
    <xf numFmtId="176" fontId="7" fillId="0" borderId="0" xfId="37" applyNumberFormat="1" applyFont="1" applyBorder="1" applyAlignment="1">
      <alignment horizontal="center" vertical="center"/>
    </xf>
    <xf numFmtId="176" fontId="7" fillId="0" borderId="28" xfId="37" applyNumberFormat="1" applyFont="1" applyBorder="1" applyAlignment="1">
      <alignment horizontal="center" vertical="center"/>
    </xf>
    <xf numFmtId="176" fontId="7" fillId="0" borderId="55" xfId="37" applyNumberFormat="1" applyFont="1" applyBorder="1" applyAlignment="1">
      <alignment horizontal="center" vertical="center"/>
    </xf>
    <xf numFmtId="176" fontId="7" fillId="0" borderId="56" xfId="37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15" fillId="0" borderId="30" xfId="0" applyFont="1" applyBorder="1" applyAlignment="1" quotePrefix="1">
      <alignment horizontal="center" vertical="center"/>
    </xf>
    <xf numFmtId="0" fontId="15" fillId="0" borderId="57" xfId="0" applyFont="1" applyBorder="1" applyAlignment="1" quotePrefix="1">
      <alignment horizontal="center" vertical="center"/>
    </xf>
    <xf numFmtId="0" fontId="15" fillId="0" borderId="52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/>
    </xf>
    <xf numFmtId="0" fontId="15" fillId="0" borderId="25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center"/>
    </xf>
    <xf numFmtId="41" fontId="25" fillId="0" borderId="0" xfId="0" applyNumberFormat="1" applyFont="1" applyFill="1" applyBorder="1" applyAlignment="1">
      <alignment horizontal="center" vertical="center"/>
    </xf>
    <xf numFmtId="0" fontId="15" fillId="0" borderId="58" xfId="0" applyFont="1" applyBorder="1" applyAlignment="1">
      <alignment horizontal="center"/>
    </xf>
    <xf numFmtId="41" fontId="6" fillId="0" borderId="21" xfId="0" applyNumberFormat="1" applyFont="1" applyBorder="1" applyAlignment="1">
      <alignment horizontal="centerContinuous"/>
    </xf>
    <xf numFmtId="184" fontId="6" fillId="0" borderId="21" xfId="0" applyNumberFormat="1" applyFont="1" applyBorder="1" applyAlignment="1">
      <alignment horizontal="centerContinuous"/>
    </xf>
    <xf numFmtId="41" fontId="6" fillId="0" borderId="40" xfId="0" applyNumberFormat="1" applyFont="1" applyBorder="1" applyAlignment="1">
      <alignment horizontal="centerContinuous"/>
    </xf>
    <xf numFmtId="0" fontId="15" fillId="0" borderId="30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15" fillId="0" borderId="17" xfId="0" applyFont="1" applyBorder="1" applyAlignment="1">
      <alignment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61" xfId="0" applyFont="1" applyBorder="1" applyAlignment="1">
      <alignment/>
    </xf>
    <xf numFmtId="41" fontId="6" fillId="0" borderId="10" xfId="0" applyNumberFormat="1" applyFont="1" applyBorder="1" applyAlignment="1">
      <alignment/>
    </xf>
    <xf numFmtId="0" fontId="6" fillId="0" borderId="29" xfId="0" applyFont="1" applyBorder="1" applyAlignment="1">
      <alignment/>
    </xf>
    <xf numFmtId="41" fontId="6" fillId="0" borderId="21" xfId="0" applyNumberFormat="1" applyFont="1" applyBorder="1" applyAlignment="1">
      <alignment horizontal="center"/>
    </xf>
    <xf numFmtId="41" fontId="6" fillId="0" borderId="62" xfId="0" applyNumberFormat="1" applyFont="1" applyBorder="1" applyAlignment="1">
      <alignment horizontal="center"/>
    </xf>
    <xf numFmtId="0" fontId="6" fillId="0" borderId="40" xfId="0" applyFont="1" applyBorder="1" applyAlignment="1">
      <alignment/>
    </xf>
    <xf numFmtId="41" fontId="6" fillId="0" borderId="0" xfId="0" applyNumberFormat="1" applyFont="1" applyAlignment="1">
      <alignment horizontal="center"/>
    </xf>
    <xf numFmtId="0" fontId="6" fillId="0" borderId="0" xfId="33" applyFont="1">
      <alignment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2" xfId="33"/>
    <cellStyle name="一般_工作報告90.9.19-經費運用情形" xfId="34"/>
    <cellStyle name="一般_期中報告-會計報告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貨幣[0]_Sheet1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1;&#35336;&#22577;&#21578;&#26684;&#24335;%20-%20&#26399;&#200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會計報告封面"/>
      <sheetName val="計畫經費彙總表(期中)"/>
      <sheetName val="消耗性器材及原材料費"/>
      <sheetName val="全新設備之購買費"/>
      <sheetName val="既有設備之改善費"/>
      <sheetName val="委託研究或驗證費"/>
      <sheetName val="人員薪資表(第1月-按月新增)"/>
      <sheetName val="工時記錄表(第1月-按月新增)"/>
      <sheetName val="薪資清冊(第1月-按月新增)"/>
      <sheetName val="人員薪資表(第2月-按月新增)"/>
      <sheetName val="工時記錄表(第2月-按月新增)"/>
      <sheetName val="薪資清冊(第2月-按月新增)"/>
      <sheetName val="人員薪資表(第3月-按月新增)"/>
      <sheetName val="工時記錄表(第3月-按月新增)"/>
      <sheetName val="薪資清冊(第3月-按月新增)"/>
      <sheetName val="人員薪資表(第4月-按月新增)"/>
      <sheetName val="工時記錄表(第4月-按月新增)"/>
      <sheetName val="薪資清冊(第4月-按月新增)"/>
      <sheetName val="人員薪資表(第5月-按月新增)"/>
      <sheetName val="工時記錄表(第5月-按月新增)"/>
      <sheetName val="薪資清冊(第5月-按月新增)"/>
      <sheetName val="人員薪資表(第6月-按月新增)"/>
      <sheetName val="工時記錄表(第6月-按月新增)"/>
      <sheetName val="薪資清冊(第6月-按月新增)"/>
      <sheetName val="顧問"/>
      <sheetName val="無形資產引進費"/>
    </sheetNames>
    <sheetDataSet>
      <sheetData sheetId="1">
        <row r="1">
          <cell r="A1" t="str">
            <v>××股份有限公司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19"/>
  <sheetViews>
    <sheetView view="pageBreakPreview" zoomScale="120" zoomScaleSheetLayoutView="120" zoomScalePageLayoutView="0" workbookViewId="0" topLeftCell="A1">
      <selection activeCell="A1" sqref="A1:K1"/>
    </sheetView>
  </sheetViews>
  <sheetFormatPr defaultColWidth="9.00390625" defaultRowHeight="15.75"/>
  <cols>
    <col min="1" max="1" width="9.00390625" style="61" customWidth="1"/>
    <col min="2" max="2" width="16.625" style="61" customWidth="1"/>
    <col min="3" max="3" width="8.125" style="61" customWidth="1"/>
    <col min="4" max="4" width="11.00390625" style="61" bestFit="1" customWidth="1"/>
    <col min="5" max="5" width="9.00390625" style="61" customWidth="1"/>
    <col min="6" max="6" width="13.00390625" style="61" bestFit="1" customWidth="1"/>
    <col min="7" max="7" width="11.75390625" style="61" customWidth="1"/>
    <col min="8" max="9" width="9.00390625" style="61" customWidth="1"/>
    <col min="10" max="10" width="12.625" style="61" customWidth="1"/>
    <col min="11" max="11" width="4.625" style="61" customWidth="1"/>
    <col min="12" max="12" width="5.00390625" style="61" customWidth="1"/>
    <col min="13" max="13" width="6.625" style="61" customWidth="1"/>
    <col min="14" max="16384" width="9.00390625" style="61" customWidth="1"/>
  </cols>
  <sheetData>
    <row r="1" spans="1:11" ht="48" customHeight="1">
      <c r="A1" s="233" t="s">
        <v>147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4:8" ht="15">
      <c r="D2" s="228" t="s">
        <v>112</v>
      </c>
      <c r="E2" s="228"/>
      <c r="F2" s="228"/>
      <c r="G2" s="228"/>
      <c r="H2" s="62"/>
    </row>
    <row r="3" spans="4:8" ht="41.25" customHeight="1">
      <c r="D3" s="229" t="s">
        <v>113</v>
      </c>
      <c r="E3" s="229"/>
      <c r="F3" s="229"/>
      <c r="G3" s="229"/>
      <c r="H3" s="63"/>
    </row>
    <row r="4" spans="4:8" ht="42" customHeight="1">
      <c r="D4" s="229" t="s">
        <v>114</v>
      </c>
      <c r="E4" s="229"/>
      <c r="F4" s="229"/>
      <c r="G4" s="229"/>
      <c r="H4" s="63"/>
    </row>
    <row r="5" spans="4:9" ht="12.75" customHeight="1">
      <c r="D5" s="63"/>
      <c r="E5" s="64"/>
      <c r="F5" s="65"/>
      <c r="G5" s="66"/>
      <c r="I5" s="63"/>
    </row>
    <row r="6" spans="1:11" ht="30" customHeight="1">
      <c r="A6" s="235" t="s">
        <v>144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</row>
    <row r="7" spans="1:11" ht="28.5" customHeight="1">
      <c r="A7" s="236" t="s">
        <v>39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</row>
    <row r="8" spans="1:11" ht="25.5" customHeight="1">
      <c r="A8" s="237" t="s">
        <v>40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</row>
    <row r="9" spans="1:11" ht="19.5" customHeight="1">
      <c r="A9" s="68"/>
      <c r="B9" s="68"/>
      <c r="C9" s="67"/>
      <c r="D9" s="68"/>
      <c r="E9" s="68"/>
      <c r="F9" s="68"/>
      <c r="G9" s="68"/>
      <c r="H9" s="68"/>
      <c r="I9" s="68"/>
      <c r="J9" s="68"/>
      <c r="K9" s="67"/>
    </row>
    <row r="10" spans="1:11" ht="36" customHeight="1">
      <c r="A10" s="236" t="s">
        <v>41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</row>
    <row r="11" spans="1:11" ht="21.75" customHeight="1">
      <c r="A11" s="238"/>
      <c r="B11" s="238"/>
      <c r="C11" s="238"/>
      <c r="D11" s="238"/>
      <c r="E11" s="238"/>
      <c r="F11" s="238"/>
      <c r="G11" s="238"/>
      <c r="H11" s="238"/>
      <c r="I11" s="238"/>
      <c r="J11" s="238"/>
      <c r="K11" s="238"/>
    </row>
    <row r="12" ht="21.75" customHeight="1">
      <c r="K12" s="67"/>
    </row>
    <row r="13" spans="1:11" ht="38.25" customHeight="1">
      <c r="A13" s="226" t="s">
        <v>89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</row>
    <row r="14" spans="1:11" ht="15">
      <c r="A14" s="227"/>
      <c r="B14" s="227"/>
      <c r="C14" s="227"/>
      <c r="D14" s="227"/>
      <c r="E14" s="227"/>
      <c r="F14" s="227"/>
      <c r="G14" s="227"/>
      <c r="H14" s="227"/>
      <c r="I14" s="227"/>
      <c r="J14" s="227"/>
      <c r="K14" s="67"/>
    </row>
    <row r="15" spans="1:11" ht="18" customHeight="1" thickBo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7"/>
    </row>
    <row r="16" spans="1:11" ht="27" customHeight="1" thickBot="1">
      <c r="A16" s="230" t="s">
        <v>42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2"/>
    </row>
    <row r="17" spans="1:11" ht="2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7"/>
    </row>
    <row r="18" spans="1:11" ht="19.5">
      <c r="A18" s="69" t="s">
        <v>43</v>
      </c>
      <c r="B18" s="70"/>
      <c r="C18" s="69" t="s">
        <v>44</v>
      </c>
      <c r="D18" s="70"/>
      <c r="E18" s="70"/>
      <c r="F18" s="69" t="s">
        <v>45</v>
      </c>
      <c r="H18" s="70"/>
      <c r="I18" s="71" t="s">
        <v>46</v>
      </c>
      <c r="K18" s="70"/>
    </row>
    <row r="19" spans="1:11" ht="21">
      <c r="A19" s="68"/>
      <c r="B19" s="68"/>
      <c r="C19" s="68"/>
      <c r="D19" s="68"/>
      <c r="E19" s="68"/>
      <c r="F19" s="68"/>
      <c r="G19" s="68"/>
      <c r="H19" s="68"/>
      <c r="I19" s="72" t="s">
        <v>47</v>
      </c>
      <c r="K19" s="67"/>
    </row>
  </sheetData>
  <sheetProtection/>
  <mergeCells count="12">
    <mergeCell ref="A1:K1"/>
    <mergeCell ref="A6:K6"/>
    <mergeCell ref="A7:K7"/>
    <mergeCell ref="A8:K8"/>
    <mergeCell ref="A10:K10"/>
    <mergeCell ref="A11:K11"/>
    <mergeCell ref="A13:K13"/>
    <mergeCell ref="A14:J14"/>
    <mergeCell ref="D2:G2"/>
    <mergeCell ref="D3:G3"/>
    <mergeCell ref="D4:G4"/>
    <mergeCell ref="A16:K1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DK25"/>
  <sheetViews>
    <sheetView zoomScale="75" zoomScaleNormal="75" zoomScaleSheetLayoutView="55" zoomScalePageLayoutView="0" workbookViewId="0" topLeftCell="A1">
      <selection activeCell="G7" sqref="G7:G10"/>
    </sheetView>
  </sheetViews>
  <sheetFormatPr defaultColWidth="9.00390625" defaultRowHeight="15.75"/>
  <cols>
    <col min="1" max="6" width="17.625" style="77" customWidth="1"/>
    <col min="7" max="7" width="21.25390625" style="127" customWidth="1"/>
    <col min="8" max="10" width="17.625" style="77" customWidth="1"/>
    <col min="11" max="11" width="22.125" style="77" customWidth="1"/>
    <col min="12" max="16384" width="9.00390625" style="77" customWidth="1"/>
  </cols>
  <sheetData>
    <row r="1" spans="1:11" ht="30" customHeight="1">
      <c r="A1" s="247" t="str">
        <f>'[1]計畫經費彙總表(期中)'!A1:K1</f>
        <v>××股份有限公司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30" customHeight="1">
      <c r="A2" s="247" t="s">
        <v>171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1:11" ht="30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82" t="s">
        <v>12</v>
      </c>
    </row>
    <row r="4" spans="1:11" s="115" customFormat="1" ht="75.75" customHeight="1" thickBot="1">
      <c r="A4" s="256" t="s">
        <v>172</v>
      </c>
      <c r="B4" s="41" t="s">
        <v>99</v>
      </c>
      <c r="C4" s="41" t="s">
        <v>100</v>
      </c>
      <c r="D4" s="41" t="s">
        <v>101</v>
      </c>
      <c r="E4" s="41" t="s">
        <v>109</v>
      </c>
      <c r="F4" s="41" t="s">
        <v>96</v>
      </c>
      <c r="G4" s="41" t="s">
        <v>111</v>
      </c>
      <c r="H4" s="41" t="s">
        <v>110</v>
      </c>
      <c r="I4" s="41" t="s">
        <v>97</v>
      </c>
      <c r="J4" s="41" t="s">
        <v>108</v>
      </c>
      <c r="K4" s="42" t="s">
        <v>98</v>
      </c>
    </row>
    <row r="5" spans="1:11" s="115" customFormat="1" ht="49.5" customHeight="1" thickBot="1">
      <c r="A5" s="257"/>
      <c r="B5" s="118" t="s">
        <v>90</v>
      </c>
      <c r="C5" s="118" t="s">
        <v>91</v>
      </c>
      <c r="D5" s="118" t="s">
        <v>92</v>
      </c>
      <c r="E5" s="118" t="s">
        <v>93</v>
      </c>
      <c r="F5" s="118" t="s">
        <v>173</v>
      </c>
      <c r="G5" s="118" t="s">
        <v>174</v>
      </c>
      <c r="H5" s="118" t="s">
        <v>94</v>
      </c>
      <c r="I5" s="118" t="s">
        <v>175</v>
      </c>
      <c r="J5" s="118" t="s">
        <v>95</v>
      </c>
      <c r="K5" s="119" t="s">
        <v>129</v>
      </c>
    </row>
    <row r="6" spans="1:11" s="120" customFormat="1" ht="24">
      <c r="A6" s="116"/>
      <c r="B6" s="117"/>
      <c r="C6" s="118"/>
      <c r="D6" s="117"/>
      <c r="E6" s="117"/>
      <c r="F6" s="117"/>
      <c r="G6" s="117"/>
      <c r="H6" s="117"/>
      <c r="I6" s="118"/>
      <c r="J6" s="117"/>
      <c r="K6" s="119"/>
    </row>
    <row r="7" spans="1:11" ht="24">
      <c r="A7" s="90" t="s">
        <v>32</v>
      </c>
      <c r="B7" s="121">
        <v>0</v>
      </c>
      <c r="C7" s="121">
        <v>0</v>
      </c>
      <c r="D7" s="121">
        <v>0</v>
      </c>
      <c r="E7" s="121">
        <v>0</v>
      </c>
      <c r="F7" s="123">
        <f>SUM(B7:E7)</f>
        <v>0</v>
      </c>
      <c r="G7" s="122">
        <f>'工時記錄表(第8月-按月新增)'!AI5</f>
        <v>0</v>
      </c>
      <c r="H7" s="121">
        <v>0</v>
      </c>
      <c r="I7" s="123">
        <f>ROUND(F7*G7,0)+H7</f>
        <v>0</v>
      </c>
      <c r="J7" s="121"/>
      <c r="K7" s="124">
        <f aca="true" t="shared" si="0" ref="K7:K12">SUM(I7:J7)</f>
        <v>0</v>
      </c>
    </row>
    <row r="8" spans="1:11" ht="24">
      <c r="A8" s="90" t="s">
        <v>33</v>
      </c>
      <c r="B8" s="121">
        <v>0</v>
      </c>
      <c r="C8" s="121">
        <v>0</v>
      </c>
      <c r="D8" s="121">
        <v>0</v>
      </c>
      <c r="E8" s="121">
        <v>0</v>
      </c>
      <c r="F8" s="123">
        <f>SUM(B8:E8)</f>
        <v>0</v>
      </c>
      <c r="G8" s="122">
        <f>'工時記錄表(第8月-按月新增)'!AI6</f>
        <v>0</v>
      </c>
      <c r="H8" s="121">
        <v>0</v>
      </c>
      <c r="I8" s="123">
        <f>ROUND(F8*G8,0)+H8</f>
        <v>0</v>
      </c>
      <c r="J8" s="121"/>
      <c r="K8" s="124">
        <f t="shared" si="0"/>
        <v>0</v>
      </c>
    </row>
    <row r="9" spans="1:11" ht="24">
      <c r="A9" s="90" t="s">
        <v>57</v>
      </c>
      <c r="B9" s="121">
        <v>0</v>
      </c>
      <c r="C9" s="121">
        <v>0</v>
      </c>
      <c r="D9" s="121">
        <v>0</v>
      </c>
      <c r="E9" s="121">
        <v>0</v>
      </c>
      <c r="F9" s="123">
        <f>SUM(B9:E9)</f>
        <v>0</v>
      </c>
      <c r="G9" s="122">
        <f>'工時記錄表(第8月-按月新增)'!AI7</f>
        <v>0</v>
      </c>
      <c r="H9" s="121">
        <v>0</v>
      </c>
      <c r="I9" s="123">
        <f>ROUND(F9*G9,0)+H9</f>
        <v>0</v>
      </c>
      <c r="J9" s="121"/>
      <c r="K9" s="124">
        <f t="shared" si="0"/>
        <v>0</v>
      </c>
    </row>
    <row r="10" spans="1:11" ht="24">
      <c r="A10" s="90" t="s">
        <v>58</v>
      </c>
      <c r="B10" s="125">
        <v>0</v>
      </c>
      <c r="C10" s="121">
        <v>0</v>
      </c>
      <c r="D10" s="121">
        <v>0</v>
      </c>
      <c r="E10" s="121">
        <v>0</v>
      </c>
      <c r="F10" s="123">
        <f>SUM(B10:E10)</f>
        <v>0</v>
      </c>
      <c r="G10" s="122">
        <f>'工時記錄表(第8月-按月新增)'!AI8</f>
        <v>0</v>
      </c>
      <c r="H10" s="121">
        <v>0</v>
      </c>
      <c r="I10" s="123">
        <f>ROUND(F10*G10,0)+H10</f>
        <v>0</v>
      </c>
      <c r="J10" s="121"/>
      <c r="K10" s="124">
        <f t="shared" si="0"/>
        <v>0</v>
      </c>
    </row>
    <row r="11" spans="1:11" ht="24">
      <c r="A11" s="90" t="s">
        <v>131</v>
      </c>
      <c r="B11" s="125"/>
      <c r="C11" s="125"/>
      <c r="D11" s="125"/>
      <c r="E11" s="125"/>
      <c r="F11" s="123">
        <f>SUM(B11:E11)</f>
        <v>0</v>
      </c>
      <c r="G11" s="122"/>
      <c r="H11" s="125"/>
      <c r="I11" s="123">
        <f>ROUND(F11*G11,0)+H11</f>
        <v>0</v>
      </c>
      <c r="J11" s="121"/>
      <c r="K11" s="124">
        <f t="shared" si="0"/>
        <v>0</v>
      </c>
    </row>
    <row r="12" spans="1:11" ht="24">
      <c r="A12" s="126"/>
      <c r="B12" s="125"/>
      <c r="C12" s="125"/>
      <c r="D12" s="125"/>
      <c r="E12" s="125"/>
      <c r="F12" s="123">
        <f>SUM(B12:E12)</f>
        <v>0</v>
      </c>
      <c r="G12" s="122"/>
      <c r="H12" s="125"/>
      <c r="I12" s="123">
        <f>ROUND(F12*G12,0)+H12</f>
        <v>0</v>
      </c>
      <c r="J12" s="121"/>
      <c r="K12" s="124">
        <f t="shared" si="0"/>
        <v>0</v>
      </c>
    </row>
    <row r="13" spans="1:11" s="127" customFormat="1" ht="24.75" thickBot="1">
      <c r="A13" s="263" t="s">
        <v>56</v>
      </c>
      <c r="B13" s="264">
        <f>SUM(B7:B12)</f>
        <v>0</v>
      </c>
      <c r="C13" s="264">
        <f aca="true" t="shared" si="1" ref="C13:K13">SUM(C7:C12)</f>
        <v>0</v>
      </c>
      <c r="D13" s="264">
        <f t="shared" si="1"/>
        <v>0</v>
      </c>
      <c r="E13" s="264">
        <f>SUM(E7:E12)</f>
        <v>0</v>
      </c>
      <c r="F13" s="264">
        <f t="shared" si="1"/>
        <v>0</v>
      </c>
      <c r="G13" s="265">
        <f t="shared" si="1"/>
        <v>0</v>
      </c>
      <c r="H13" s="264">
        <f>SUM(H7:H12)</f>
        <v>0</v>
      </c>
      <c r="I13" s="264">
        <f t="shared" si="1"/>
        <v>0</v>
      </c>
      <c r="J13" s="264">
        <f>SUM(J7:J12)</f>
        <v>0</v>
      </c>
      <c r="K13" s="266">
        <f t="shared" si="1"/>
        <v>0</v>
      </c>
    </row>
    <row r="14" spans="1:11" s="127" customFormat="1" ht="24.75" customHeight="1">
      <c r="A14" s="44"/>
      <c r="B14" s="128"/>
      <c r="C14" s="128"/>
      <c r="D14" s="128"/>
      <c r="E14" s="128"/>
      <c r="F14" s="128"/>
      <c r="G14" s="128"/>
      <c r="H14" s="128"/>
      <c r="I14" s="128"/>
      <c r="J14" s="128"/>
      <c r="K14" s="128"/>
    </row>
    <row r="15" spans="1:11" s="130" customFormat="1" ht="24.75" customHeight="1">
      <c r="A15" s="249" t="s">
        <v>71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</row>
    <row r="16" spans="1:11" s="220" customFormat="1" ht="24.75" customHeight="1">
      <c r="A16" s="79" t="s">
        <v>50</v>
      </c>
      <c r="B16" s="79"/>
      <c r="C16" s="79"/>
      <c r="D16" s="79"/>
      <c r="E16" s="79"/>
      <c r="F16" s="79"/>
      <c r="G16" s="130"/>
      <c r="H16" s="79"/>
      <c r="I16" s="131"/>
      <c r="J16" s="131"/>
      <c r="K16" s="131"/>
    </row>
    <row r="17" spans="1:11" s="130" customFormat="1" ht="24.75" customHeight="1">
      <c r="A17" s="78" t="s">
        <v>73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</row>
    <row r="18" spans="1:11" s="220" customFormat="1" ht="24.75" customHeight="1">
      <c r="A18" s="249" t="s">
        <v>76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</row>
    <row r="19" spans="1:11" s="220" customFormat="1" ht="24.75" customHeight="1">
      <c r="A19" s="249" t="s">
        <v>161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</row>
    <row r="20" spans="1:11" s="220" customFormat="1" ht="24.75" customHeight="1">
      <c r="A20" s="249" t="s">
        <v>72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</row>
    <row r="21" spans="1:11" s="220" customFormat="1" ht="24.75" customHeight="1">
      <c r="A21" s="249" t="s">
        <v>75</v>
      </c>
      <c r="B21" s="249"/>
      <c r="C21" s="249"/>
      <c r="D21" s="249"/>
      <c r="E21" s="249"/>
      <c r="F21" s="249"/>
      <c r="G21" s="249"/>
      <c r="H21" s="249"/>
      <c r="I21" s="249"/>
      <c r="J21" s="249"/>
      <c r="K21" s="249"/>
    </row>
    <row r="22" spans="1:11" s="220" customFormat="1" ht="24.75" customHeight="1">
      <c r="A22" s="249" t="s">
        <v>74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</row>
    <row r="23" spans="1:11" s="33" customFormat="1" ht="24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1:115" ht="24">
      <c r="A24" s="112"/>
      <c r="D24" s="113"/>
      <c r="E24" s="113"/>
      <c r="F24" s="113"/>
      <c r="G24" s="132"/>
      <c r="H24" s="113"/>
      <c r="I24" s="133"/>
      <c r="J24" s="134"/>
      <c r="K24" s="134"/>
      <c r="M24" s="114"/>
      <c r="X24" s="135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</row>
    <row r="25" ht="24">
      <c r="C25" s="43"/>
    </row>
  </sheetData>
  <sheetProtection/>
  <mergeCells count="9">
    <mergeCell ref="A20:K20"/>
    <mergeCell ref="A21:K21"/>
    <mergeCell ref="A22:K22"/>
    <mergeCell ref="A1:K1"/>
    <mergeCell ref="A2:K2"/>
    <mergeCell ref="A4:A5"/>
    <mergeCell ref="A15:K15"/>
    <mergeCell ref="A18:K18"/>
    <mergeCell ref="A19:K1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DL41"/>
  <sheetViews>
    <sheetView zoomScaleSheetLayoutView="100" zoomScalePageLayoutView="0" workbookViewId="0" topLeftCell="A1">
      <selection activeCell="D5" sqref="D5:AF8"/>
    </sheetView>
  </sheetViews>
  <sheetFormatPr defaultColWidth="9.00390625" defaultRowHeight="15.75"/>
  <cols>
    <col min="1" max="1" width="10.625" style="99" customWidth="1"/>
    <col min="2" max="2" width="3.125" style="18" customWidth="1"/>
    <col min="3" max="3" width="2.75390625" style="18" customWidth="1"/>
    <col min="4" max="4" width="3.75390625" style="18" customWidth="1"/>
    <col min="5" max="5" width="3.00390625" style="18" customWidth="1"/>
    <col min="6" max="6" width="3.125" style="18" customWidth="1"/>
    <col min="7" max="7" width="3.00390625" style="18" customWidth="1"/>
    <col min="8" max="8" width="3.625" style="18" customWidth="1"/>
    <col min="9" max="9" width="3.75390625" style="18" customWidth="1"/>
    <col min="10" max="10" width="3.00390625" style="18" customWidth="1"/>
    <col min="11" max="12" width="2.75390625" style="18" customWidth="1"/>
    <col min="13" max="18" width="3.25390625" style="18" customWidth="1"/>
    <col min="19" max="19" width="4.00390625" style="18" customWidth="1"/>
    <col min="20" max="32" width="3.25390625" style="18" customWidth="1"/>
    <col min="33" max="33" width="4.125" style="18" customWidth="1"/>
    <col min="34" max="34" width="5.25390625" style="18" customWidth="1"/>
    <col min="35" max="35" width="5.125" style="18" customWidth="1"/>
    <col min="36" max="36" width="12.625" style="46" customWidth="1"/>
    <col min="37" max="116" width="9.00390625" style="46" customWidth="1"/>
    <col min="117" max="16384" width="9.00390625" style="18" customWidth="1"/>
  </cols>
  <sheetData>
    <row r="1" spans="1:116" s="77" customFormat="1" ht="30" customHeight="1">
      <c r="A1" s="247" t="str">
        <f>'計畫經費彙總表(結案)'!A1:O1</f>
        <v>××股份有限公司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</row>
    <row r="2" spans="1:116" s="77" customFormat="1" ht="30" customHeight="1">
      <c r="A2" s="258" t="s">
        <v>128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</row>
    <row r="3" spans="1:116" s="17" customFormat="1" ht="45" customHeight="1">
      <c r="A3" s="11" t="s">
        <v>10</v>
      </c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5">
        <v>16</v>
      </c>
      <c r="R3" s="15">
        <v>17</v>
      </c>
      <c r="S3" s="15">
        <v>18</v>
      </c>
      <c r="T3" s="15">
        <v>19</v>
      </c>
      <c r="U3" s="15">
        <v>20</v>
      </c>
      <c r="V3" s="15">
        <v>21</v>
      </c>
      <c r="W3" s="15">
        <v>22</v>
      </c>
      <c r="X3" s="15">
        <v>23</v>
      </c>
      <c r="Y3" s="15">
        <v>24</v>
      </c>
      <c r="Z3" s="15">
        <v>25</v>
      </c>
      <c r="AA3" s="15">
        <v>26</v>
      </c>
      <c r="AB3" s="15">
        <v>27</v>
      </c>
      <c r="AC3" s="15">
        <v>28</v>
      </c>
      <c r="AD3" s="15">
        <v>29</v>
      </c>
      <c r="AE3" s="15">
        <v>30</v>
      </c>
      <c r="AF3" s="15">
        <v>31</v>
      </c>
      <c r="AG3" s="11" t="s">
        <v>0</v>
      </c>
      <c r="AH3" s="147" t="s">
        <v>30</v>
      </c>
      <c r="AI3" s="12" t="s">
        <v>11</v>
      </c>
      <c r="AJ3" s="25" t="s">
        <v>13</v>
      </c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</row>
    <row r="4" spans="1:36" s="47" customFormat="1" ht="24.75" customHeight="1">
      <c r="A4" s="96" t="s">
        <v>49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9"/>
      <c r="AH4" s="49"/>
      <c r="AI4" s="50"/>
      <c r="AJ4" s="97"/>
    </row>
    <row r="5" spans="1:36" s="53" customFormat="1" ht="24.75" customHeight="1">
      <c r="A5" s="14" t="s">
        <v>32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8">
        <f>SUM(B5:AF5)</f>
        <v>0</v>
      </c>
      <c r="AH5" s="155">
        <v>160</v>
      </c>
      <c r="AI5" s="52">
        <f>IF((AG5/$AH$5)&gt;1,1,(ROUND(AG5/$AH$5,2)))</f>
        <v>0</v>
      </c>
      <c r="AJ5" s="98"/>
    </row>
    <row r="6" spans="1:36" s="53" customFormat="1" ht="24.75" customHeight="1">
      <c r="A6" s="14" t="s">
        <v>33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8">
        <f>SUM(B6:AF6)</f>
        <v>0</v>
      </c>
      <c r="AH6" s="155">
        <v>160</v>
      </c>
      <c r="AI6" s="52">
        <f>IF((AG6/$AH$5)&gt;1,1,(ROUND(AG6/$AH$5,2)))</f>
        <v>0</v>
      </c>
      <c r="AJ6" s="98"/>
    </row>
    <row r="7" spans="1:36" s="53" customFormat="1" ht="24.75" customHeight="1">
      <c r="A7" s="14" t="s">
        <v>57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8">
        <f>SUM(B7:AF7)</f>
        <v>0</v>
      </c>
      <c r="AH7" s="155">
        <v>160</v>
      </c>
      <c r="AI7" s="52">
        <f>IF((AG7/$AH$5)&gt;1,1,(ROUND(AG7/$AH$5,2)))</f>
        <v>0</v>
      </c>
      <c r="AJ7" s="98"/>
    </row>
    <row r="8" spans="1:36" s="53" customFormat="1" ht="24.75" customHeight="1">
      <c r="A8" s="14" t="s">
        <v>58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8">
        <f>SUM(B8:AF8)</f>
        <v>0</v>
      </c>
      <c r="AH8" s="155">
        <v>160</v>
      </c>
      <c r="AI8" s="52">
        <f>IF((AG8/$AH$5)&gt;1,1,(ROUND(AG8/$AH$5,2)))</f>
        <v>0</v>
      </c>
      <c r="AJ8" s="98"/>
    </row>
    <row r="9" spans="1:36" s="53" customFormat="1" ht="24.75" customHeight="1">
      <c r="A9" s="14" t="s">
        <v>130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52"/>
      <c r="AJ9" s="98"/>
    </row>
    <row r="10" spans="1:36" s="53" customFormat="1" ht="24.75" customHeight="1">
      <c r="A10" s="1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8"/>
      <c r="AH10" s="8"/>
      <c r="AI10" s="52"/>
      <c r="AJ10" s="98"/>
    </row>
    <row r="11" spans="1:36" s="53" customFormat="1" ht="24.75" customHeight="1">
      <c r="A11" s="1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8"/>
      <c r="AH11" s="8"/>
      <c r="AI11" s="52"/>
      <c r="AJ11" s="98"/>
    </row>
    <row r="12" spans="1:116" s="98" customFormat="1" ht="24.75" customHeight="1">
      <c r="A12" s="14" t="s">
        <v>0</v>
      </c>
      <c r="B12" s="8">
        <f aca="true" t="shared" si="0" ref="B12:AG12">SUM(B5:B11)</f>
        <v>0</v>
      </c>
      <c r="C12" s="8">
        <f t="shared" si="0"/>
        <v>0</v>
      </c>
      <c r="D12" s="8">
        <f t="shared" si="0"/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0</v>
      </c>
      <c r="P12" s="8">
        <f t="shared" si="0"/>
        <v>0</v>
      </c>
      <c r="Q12" s="8">
        <f t="shared" si="0"/>
        <v>0</v>
      </c>
      <c r="R12" s="8">
        <f t="shared" si="0"/>
        <v>0</v>
      </c>
      <c r="S12" s="8">
        <f t="shared" si="0"/>
        <v>0</v>
      </c>
      <c r="T12" s="8">
        <f t="shared" si="0"/>
        <v>0</v>
      </c>
      <c r="U12" s="8">
        <f t="shared" si="0"/>
        <v>0</v>
      </c>
      <c r="V12" s="8">
        <f t="shared" si="0"/>
        <v>0</v>
      </c>
      <c r="W12" s="8">
        <f t="shared" si="0"/>
        <v>0</v>
      </c>
      <c r="X12" s="8">
        <f t="shared" si="0"/>
        <v>0</v>
      </c>
      <c r="Y12" s="8">
        <f t="shared" si="0"/>
        <v>0</v>
      </c>
      <c r="Z12" s="8">
        <f t="shared" si="0"/>
        <v>0</v>
      </c>
      <c r="AA12" s="8">
        <f t="shared" si="0"/>
        <v>0</v>
      </c>
      <c r="AB12" s="8">
        <f t="shared" si="0"/>
        <v>0</v>
      </c>
      <c r="AC12" s="8">
        <f t="shared" si="0"/>
        <v>0</v>
      </c>
      <c r="AD12" s="8">
        <f t="shared" si="0"/>
        <v>0</v>
      </c>
      <c r="AE12" s="8">
        <f t="shared" si="0"/>
        <v>0</v>
      </c>
      <c r="AF12" s="8">
        <f t="shared" si="0"/>
        <v>0</v>
      </c>
      <c r="AG12" s="8">
        <f t="shared" si="0"/>
        <v>0</v>
      </c>
      <c r="AH12" s="8"/>
      <c r="AI12" s="52">
        <f>SUM(AI5:AI8)</f>
        <v>0</v>
      </c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</row>
    <row r="13" spans="1:116" s="5" customFormat="1" ht="24.75" customHeight="1">
      <c r="A13" s="13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</row>
    <row r="14" s="180" customFormat="1" ht="24.75" customHeight="1">
      <c r="A14" s="179" t="s">
        <v>102</v>
      </c>
    </row>
    <row r="15" s="180" customFormat="1" ht="24.75" customHeight="1">
      <c r="A15" s="179" t="s">
        <v>103</v>
      </c>
    </row>
    <row r="16" s="180" customFormat="1" ht="24.75" customHeight="1">
      <c r="A16" s="179" t="s">
        <v>105</v>
      </c>
    </row>
    <row r="17" s="180" customFormat="1" ht="24.75" customHeight="1">
      <c r="A17" s="179" t="s">
        <v>104</v>
      </c>
    </row>
    <row r="18" s="180" customFormat="1" ht="24.75" customHeight="1">
      <c r="A18" s="137" t="s">
        <v>162</v>
      </c>
    </row>
    <row r="19" spans="1:24" ht="19.5">
      <c r="A19" s="137" t="s">
        <v>163</v>
      </c>
      <c r="B19" s="33"/>
      <c r="C19" s="2"/>
      <c r="D19" s="33"/>
      <c r="E19" s="33"/>
      <c r="G19" s="34"/>
      <c r="H19" s="33"/>
      <c r="J19" s="33"/>
      <c r="K19" s="33"/>
      <c r="M19" s="3"/>
      <c r="X19" s="4"/>
    </row>
    <row r="20" spans="1:24" ht="17.25">
      <c r="A20" s="26"/>
      <c r="B20" s="33"/>
      <c r="C20" s="2"/>
      <c r="D20" s="33"/>
      <c r="E20" s="33"/>
      <c r="G20" s="34"/>
      <c r="H20" s="33"/>
      <c r="J20" s="33"/>
      <c r="K20" s="33"/>
      <c r="M20" s="3"/>
      <c r="X20" s="4"/>
    </row>
    <row r="21" spans="1:30" s="33" customFormat="1" ht="17.25">
      <c r="A21" s="10"/>
      <c r="E21" s="2"/>
      <c r="I21" s="34"/>
      <c r="S21" s="3"/>
      <c r="AD21" s="4"/>
    </row>
    <row r="23" spans="2:3" ht="15.75">
      <c r="B23" s="19"/>
      <c r="C23" s="19"/>
    </row>
    <row r="24" spans="2:3" ht="15.75">
      <c r="B24" s="19"/>
      <c r="C24" s="19"/>
    </row>
    <row r="25" spans="2:3" ht="15.75">
      <c r="B25" s="19"/>
      <c r="C25" s="19"/>
    </row>
    <row r="26" spans="2:3" ht="15.75">
      <c r="B26" s="19"/>
      <c r="C26" s="19"/>
    </row>
    <row r="27" spans="2:3" ht="15.75">
      <c r="B27" s="19"/>
      <c r="C27" s="19"/>
    </row>
    <row r="28" spans="2:3" ht="15.75">
      <c r="B28" s="19"/>
      <c r="C28" s="19"/>
    </row>
    <row r="29" spans="2:3" ht="15.75">
      <c r="B29" s="19"/>
      <c r="C29" s="19"/>
    </row>
    <row r="30" spans="2:3" ht="15.75">
      <c r="B30" s="19"/>
      <c r="C30" s="19"/>
    </row>
    <row r="31" spans="2:3" ht="15.75">
      <c r="B31" s="19"/>
      <c r="C31" s="19"/>
    </row>
    <row r="32" spans="2:3" ht="15.75">
      <c r="B32" s="19"/>
      <c r="C32" s="19"/>
    </row>
    <row r="33" spans="2:3" ht="15.75">
      <c r="B33" s="19"/>
      <c r="C33" s="19"/>
    </row>
    <row r="34" spans="2:3" ht="15.75">
      <c r="B34" s="19"/>
      <c r="C34" s="19"/>
    </row>
    <row r="35" spans="2:3" ht="15.75">
      <c r="B35" s="19"/>
      <c r="C35" s="19"/>
    </row>
    <row r="36" spans="2:3" ht="15.75">
      <c r="B36" s="19"/>
      <c r="C36" s="19"/>
    </row>
    <row r="37" spans="2:3" ht="15.75">
      <c r="B37" s="19"/>
      <c r="C37" s="19"/>
    </row>
    <row r="38" spans="2:3" ht="15.75">
      <c r="B38" s="19"/>
      <c r="C38" s="19"/>
    </row>
    <row r="39" spans="2:3" ht="15.75">
      <c r="B39" s="19"/>
      <c r="C39" s="19"/>
    </row>
    <row r="40" spans="2:3" ht="15.75">
      <c r="B40" s="19"/>
      <c r="C40" s="19"/>
    </row>
    <row r="41" spans="2:3" ht="15.75">
      <c r="B41" s="19"/>
      <c r="C41" s="19"/>
    </row>
  </sheetData>
  <sheetProtection/>
  <mergeCells count="2">
    <mergeCell ref="A1:AJ1"/>
    <mergeCell ref="A2:AJ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X19"/>
  <sheetViews>
    <sheetView zoomScale="70" zoomScaleNormal="70" zoomScalePageLayoutView="0" workbookViewId="0" topLeftCell="A1">
      <selection activeCell="B7" sqref="B7"/>
    </sheetView>
  </sheetViews>
  <sheetFormatPr defaultColWidth="9.00390625" defaultRowHeight="15.75"/>
  <cols>
    <col min="1" max="11" width="17.625" style="77" customWidth="1"/>
    <col min="12" max="12" width="22.125" style="77" customWidth="1"/>
    <col min="13" max="16384" width="9.00390625" style="77" customWidth="1"/>
  </cols>
  <sheetData>
    <row r="1" spans="1:13" ht="30" customHeight="1">
      <c r="A1" s="247" t="str">
        <f>'人員薪資表(第8月-按月新增)'!A1:K1</f>
        <v>××股份有限公司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ht="30" customHeight="1">
      <c r="A2" s="247" t="s">
        <v>176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ht="30" customHeight="1" thickBot="1">
      <c r="L3" s="152" t="s">
        <v>12</v>
      </c>
    </row>
    <row r="4" spans="3:12" ht="30" customHeight="1" thickBot="1">
      <c r="C4" s="267" t="s">
        <v>177</v>
      </c>
      <c r="D4" s="268"/>
      <c r="E4" s="268"/>
      <c r="F4" s="268"/>
      <c r="G4" s="269"/>
      <c r="H4" s="267" t="s">
        <v>178</v>
      </c>
      <c r="I4" s="268"/>
      <c r="J4" s="268"/>
      <c r="K4" s="269"/>
      <c r="L4" s="152"/>
    </row>
    <row r="5" spans="1:13" s="115" customFormat="1" ht="75.75" customHeight="1" thickBot="1">
      <c r="A5" s="270" t="s">
        <v>172</v>
      </c>
      <c r="B5" s="41" t="s">
        <v>99</v>
      </c>
      <c r="C5" s="41" t="s">
        <v>100</v>
      </c>
      <c r="D5" s="41" t="s">
        <v>101</v>
      </c>
      <c r="E5" s="41" t="s">
        <v>179</v>
      </c>
      <c r="F5" s="41" t="s">
        <v>180</v>
      </c>
      <c r="G5" s="41" t="s">
        <v>181</v>
      </c>
      <c r="H5" s="41" t="s">
        <v>182</v>
      </c>
      <c r="I5" s="41" t="s">
        <v>183</v>
      </c>
      <c r="J5" s="41" t="s">
        <v>184</v>
      </c>
      <c r="K5" s="41" t="s">
        <v>185</v>
      </c>
      <c r="L5" s="42" t="s">
        <v>186</v>
      </c>
      <c r="M5" s="271" t="s">
        <v>187</v>
      </c>
    </row>
    <row r="6" spans="1:13" s="120" customFormat="1" ht="24">
      <c r="A6" s="116"/>
      <c r="B6" s="117"/>
      <c r="C6" s="118"/>
      <c r="D6" s="117"/>
      <c r="E6" s="117"/>
      <c r="F6" s="117"/>
      <c r="G6" s="117"/>
      <c r="H6" s="117"/>
      <c r="I6" s="117"/>
      <c r="J6" s="117"/>
      <c r="K6" s="117"/>
      <c r="L6" s="272"/>
      <c r="M6" s="273"/>
    </row>
    <row r="7" spans="1:13" ht="24">
      <c r="A7" s="90" t="s">
        <v>32</v>
      </c>
      <c r="B7" s="121">
        <f>'人員薪資表(第8月-按月新增)'!B7</f>
        <v>0</v>
      </c>
      <c r="C7" s="121">
        <f>'人員薪資表(第8月-按月新增)'!C7</f>
        <v>0</v>
      </c>
      <c r="D7" s="121">
        <f>'人員薪資表(第8月-按月新增)'!D7</f>
        <v>0</v>
      </c>
      <c r="E7" s="121"/>
      <c r="F7" s="121">
        <f>'人員薪資表(第8月-按月新增)'!H7</f>
        <v>0</v>
      </c>
      <c r="G7" s="121">
        <f>'人員薪資表(第8月-按月新增)'!E7</f>
        <v>0</v>
      </c>
      <c r="H7" s="121"/>
      <c r="I7" s="121"/>
      <c r="J7" s="121"/>
      <c r="K7" s="121"/>
      <c r="L7" s="274">
        <f>SUM(B7:G7)-SUM(H7:K7)</f>
        <v>0</v>
      </c>
      <c r="M7" s="275"/>
    </row>
    <row r="8" spans="1:13" ht="24">
      <c r="A8" s="90" t="s">
        <v>33</v>
      </c>
      <c r="B8" s="121">
        <f>'人員薪資表(第8月-按月新增)'!B8</f>
        <v>0</v>
      </c>
      <c r="C8" s="121">
        <f>'人員薪資表(第8月-按月新增)'!C8</f>
        <v>0</v>
      </c>
      <c r="D8" s="121">
        <f>'人員薪資表(第8月-按月新增)'!D8</f>
        <v>0</v>
      </c>
      <c r="E8" s="121"/>
      <c r="F8" s="121">
        <f>'人員薪資表(第8月-按月新增)'!H8</f>
        <v>0</v>
      </c>
      <c r="G8" s="121">
        <f>'人員薪資表(第8月-按月新增)'!E8</f>
        <v>0</v>
      </c>
      <c r="H8" s="121"/>
      <c r="I8" s="121"/>
      <c r="J8" s="121"/>
      <c r="K8" s="121"/>
      <c r="L8" s="274">
        <f>SUM(B8:G8)-SUM(H8:K8)</f>
        <v>0</v>
      </c>
      <c r="M8" s="275"/>
    </row>
    <row r="9" spans="1:13" ht="24">
      <c r="A9" s="90" t="s">
        <v>57</v>
      </c>
      <c r="B9" s="121">
        <f>'人員薪資表(第8月-按月新增)'!B9</f>
        <v>0</v>
      </c>
      <c r="C9" s="121">
        <f>'人員薪資表(第8月-按月新增)'!C9</f>
        <v>0</v>
      </c>
      <c r="D9" s="121">
        <f>'人員薪資表(第8月-按月新增)'!D9</f>
        <v>0</v>
      </c>
      <c r="E9" s="121"/>
      <c r="F9" s="121">
        <f>'人員薪資表(第8月-按月新增)'!H9</f>
        <v>0</v>
      </c>
      <c r="G9" s="121">
        <f>'人員薪資表(第8月-按月新增)'!E9</f>
        <v>0</v>
      </c>
      <c r="H9" s="121"/>
      <c r="I9" s="121"/>
      <c r="J9" s="121"/>
      <c r="K9" s="121"/>
      <c r="L9" s="274">
        <f>SUM(B9:G9)-SUM(H9:K9)</f>
        <v>0</v>
      </c>
      <c r="M9" s="275"/>
    </row>
    <row r="10" spans="1:13" ht="24">
      <c r="A10" s="90" t="s">
        <v>58</v>
      </c>
      <c r="B10" s="121">
        <f>'人員薪資表(第8月-按月新增)'!B10</f>
        <v>0</v>
      </c>
      <c r="C10" s="121">
        <f>'人員薪資表(第8月-按月新增)'!C10</f>
        <v>0</v>
      </c>
      <c r="D10" s="121">
        <f>'人員薪資表(第8月-按月新增)'!D10</f>
        <v>0</v>
      </c>
      <c r="E10" s="121"/>
      <c r="F10" s="121">
        <f>'人員薪資表(第8月-按月新增)'!H10</f>
        <v>0</v>
      </c>
      <c r="G10" s="121">
        <f>'人員薪資表(第8月-按月新增)'!E10</f>
        <v>0</v>
      </c>
      <c r="H10" s="121"/>
      <c r="I10" s="121"/>
      <c r="J10" s="121"/>
      <c r="K10" s="121"/>
      <c r="L10" s="274">
        <f>SUM(B10:G10)-SUM(H10:K10)</f>
        <v>0</v>
      </c>
      <c r="M10" s="275"/>
    </row>
    <row r="11" spans="1:13" ht="24">
      <c r="A11" s="90" t="s">
        <v>131</v>
      </c>
      <c r="B11" s="125"/>
      <c r="C11" s="125"/>
      <c r="D11" s="125"/>
      <c r="E11" s="125"/>
      <c r="F11" s="125"/>
      <c r="G11" s="125"/>
      <c r="H11" s="121"/>
      <c r="I11" s="121"/>
      <c r="J11" s="121"/>
      <c r="K11" s="121"/>
      <c r="L11" s="274">
        <f>SUM(B11:G11)-SUM(H11:K11)</f>
        <v>0</v>
      </c>
      <c r="M11" s="275"/>
    </row>
    <row r="12" spans="1:13" ht="24">
      <c r="A12" s="126"/>
      <c r="B12" s="125"/>
      <c r="C12" s="125"/>
      <c r="D12" s="125"/>
      <c r="E12" s="125"/>
      <c r="F12" s="125"/>
      <c r="G12" s="125"/>
      <c r="H12" s="121"/>
      <c r="I12" s="121"/>
      <c r="J12" s="121"/>
      <c r="K12" s="121"/>
      <c r="L12" s="274">
        <f>SUM(B12:G12)-SUM(H12:K12)</f>
        <v>0</v>
      </c>
      <c r="M12" s="275"/>
    </row>
    <row r="13" spans="1:13" ht="24.75" thickBot="1">
      <c r="A13" s="263" t="s">
        <v>56</v>
      </c>
      <c r="B13" s="276">
        <f>SUM(B7:B12)</f>
        <v>0</v>
      </c>
      <c r="C13" s="276">
        <f>SUM(C7:C12)</f>
        <v>0</v>
      </c>
      <c r="D13" s="276">
        <f>SUM(D7:D12)</f>
        <v>0</v>
      </c>
      <c r="E13" s="276"/>
      <c r="F13" s="276">
        <f>SUM(F7:F12)</f>
        <v>0</v>
      </c>
      <c r="G13" s="276">
        <f>SUM(G7:G12)</f>
        <v>0</v>
      </c>
      <c r="H13" s="277"/>
      <c r="I13" s="277"/>
      <c r="J13" s="277"/>
      <c r="K13" s="277"/>
      <c r="L13" s="276">
        <f>SUM(L7:L12)</f>
        <v>0</v>
      </c>
      <c r="M13" s="278"/>
    </row>
    <row r="14" spans="1:12" ht="24.75" customHeight="1">
      <c r="A14" s="225"/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</row>
    <row r="15" s="79" customFormat="1" ht="24.75" customHeight="1">
      <c r="A15" s="79" t="s">
        <v>188</v>
      </c>
    </row>
    <row r="16" spans="1:12" s="220" customFormat="1" ht="24.75" customHeight="1">
      <c r="A16" s="79" t="s">
        <v>189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131"/>
    </row>
    <row r="17" spans="1:12" s="33" customFormat="1" ht="24">
      <c r="A17" s="74"/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</row>
    <row r="18" spans="1:24" ht="24">
      <c r="A18" s="112"/>
      <c r="D18" s="113"/>
      <c r="E18" s="113"/>
      <c r="F18" s="113"/>
      <c r="G18" s="113"/>
      <c r="H18" s="113"/>
      <c r="I18" s="113"/>
      <c r="J18" s="113"/>
      <c r="K18" s="113"/>
      <c r="L18" s="134"/>
      <c r="M18" s="114"/>
      <c r="X18" s="135"/>
    </row>
    <row r="19" ht="24">
      <c r="C19" s="43"/>
    </row>
  </sheetData>
  <sheetProtection/>
  <mergeCells count="4">
    <mergeCell ref="A1:M1"/>
    <mergeCell ref="A2:M2"/>
    <mergeCell ref="C4:G4"/>
    <mergeCell ref="H4:K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7999799847602844"/>
    <pageSetUpPr fitToPage="1"/>
  </sheetPr>
  <dimension ref="A1:DK25"/>
  <sheetViews>
    <sheetView zoomScale="75" zoomScaleNormal="75" zoomScaleSheetLayoutView="55" zoomScalePageLayoutView="0" workbookViewId="0" topLeftCell="A1">
      <selection activeCell="C7" sqref="C7"/>
    </sheetView>
  </sheetViews>
  <sheetFormatPr defaultColWidth="9.00390625" defaultRowHeight="15.75"/>
  <cols>
    <col min="1" max="6" width="17.625" style="77" customWidth="1"/>
    <col min="7" max="7" width="21.25390625" style="127" customWidth="1"/>
    <col min="8" max="10" width="17.625" style="77" customWidth="1"/>
    <col min="11" max="11" width="22.125" style="77" customWidth="1"/>
    <col min="12" max="16384" width="9.00390625" style="77" customWidth="1"/>
  </cols>
  <sheetData>
    <row r="1" spans="1:11" ht="30" customHeight="1">
      <c r="A1" s="247" t="str">
        <f>'[1]計畫經費彙總表(期中)'!A1:K1</f>
        <v>××股份有限公司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30" customHeight="1">
      <c r="A2" s="247" t="s">
        <v>171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1:11" ht="30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82" t="s">
        <v>12</v>
      </c>
    </row>
    <row r="4" spans="1:11" s="115" customFormat="1" ht="75.75" customHeight="1" thickBot="1">
      <c r="A4" s="256" t="s">
        <v>172</v>
      </c>
      <c r="B4" s="41" t="s">
        <v>99</v>
      </c>
      <c r="C4" s="41" t="s">
        <v>100</v>
      </c>
      <c r="D4" s="41" t="s">
        <v>101</v>
      </c>
      <c r="E4" s="41" t="s">
        <v>109</v>
      </c>
      <c r="F4" s="41" t="s">
        <v>96</v>
      </c>
      <c r="G4" s="41" t="s">
        <v>111</v>
      </c>
      <c r="H4" s="41" t="s">
        <v>110</v>
      </c>
      <c r="I4" s="41" t="s">
        <v>97</v>
      </c>
      <c r="J4" s="41" t="s">
        <v>108</v>
      </c>
      <c r="K4" s="42" t="s">
        <v>98</v>
      </c>
    </row>
    <row r="5" spans="1:11" s="115" customFormat="1" ht="49.5" customHeight="1" thickBot="1">
      <c r="A5" s="257"/>
      <c r="B5" s="118" t="s">
        <v>90</v>
      </c>
      <c r="C5" s="118" t="s">
        <v>91</v>
      </c>
      <c r="D5" s="118" t="s">
        <v>92</v>
      </c>
      <c r="E5" s="118" t="s">
        <v>93</v>
      </c>
      <c r="F5" s="118" t="s">
        <v>173</v>
      </c>
      <c r="G5" s="118" t="s">
        <v>174</v>
      </c>
      <c r="H5" s="118" t="s">
        <v>94</v>
      </c>
      <c r="I5" s="118" t="s">
        <v>175</v>
      </c>
      <c r="J5" s="118" t="s">
        <v>95</v>
      </c>
      <c r="K5" s="119" t="s">
        <v>129</v>
      </c>
    </row>
    <row r="6" spans="1:11" s="120" customFormat="1" ht="24">
      <c r="A6" s="116"/>
      <c r="B6" s="117"/>
      <c r="C6" s="118"/>
      <c r="D6" s="117"/>
      <c r="E6" s="117"/>
      <c r="F6" s="117"/>
      <c r="G6" s="117"/>
      <c r="H6" s="117"/>
      <c r="I6" s="118"/>
      <c r="J6" s="117"/>
      <c r="K6" s="119"/>
    </row>
    <row r="7" spans="1:11" ht="24">
      <c r="A7" s="90" t="s">
        <v>32</v>
      </c>
      <c r="B7" s="121">
        <v>0</v>
      </c>
      <c r="C7" s="121">
        <v>0</v>
      </c>
      <c r="D7" s="121">
        <v>0</v>
      </c>
      <c r="E7" s="121">
        <v>0</v>
      </c>
      <c r="F7" s="123">
        <f>SUM(B7:E7)</f>
        <v>0</v>
      </c>
      <c r="G7" s="122">
        <f>'工時記錄表(第9月-按月新增)'!AI5</f>
        <v>0</v>
      </c>
      <c r="H7" s="121">
        <v>0</v>
      </c>
      <c r="I7" s="123">
        <f>ROUND(F7*G7,0)+H7</f>
        <v>0</v>
      </c>
      <c r="J7" s="121"/>
      <c r="K7" s="124">
        <f aca="true" t="shared" si="0" ref="K7:K12">SUM(I7:J7)</f>
        <v>0</v>
      </c>
    </row>
    <row r="8" spans="1:11" ht="24">
      <c r="A8" s="90" t="s">
        <v>33</v>
      </c>
      <c r="B8" s="121">
        <v>0</v>
      </c>
      <c r="C8" s="121">
        <v>0</v>
      </c>
      <c r="D8" s="121">
        <v>0</v>
      </c>
      <c r="E8" s="121">
        <v>0</v>
      </c>
      <c r="F8" s="123">
        <f>SUM(B8:E8)</f>
        <v>0</v>
      </c>
      <c r="G8" s="122">
        <f>'工時記錄表(第9月-按月新增)'!AI6</f>
        <v>0</v>
      </c>
      <c r="H8" s="121">
        <v>0</v>
      </c>
      <c r="I8" s="123">
        <f>ROUND(F8*G8,0)+H8</f>
        <v>0</v>
      </c>
      <c r="J8" s="121"/>
      <c r="K8" s="124">
        <f t="shared" si="0"/>
        <v>0</v>
      </c>
    </row>
    <row r="9" spans="1:11" ht="24">
      <c r="A9" s="90" t="s">
        <v>57</v>
      </c>
      <c r="B9" s="121">
        <v>0</v>
      </c>
      <c r="C9" s="121">
        <v>0</v>
      </c>
      <c r="D9" s="121">
        <v>0</v>
      </c>
      <c r="E9" s="121">
        <v>0</v>
      </c>
      <c r="F9" s="123">
        <f>SUM(B9:E9)</f>
        <v>0</v>
      </c>
      <c r="G9" s="122">
        <f>'工時記錄表(第9月-按月新增)'!AI7</f>
        <v>0</v>
      </c>
      <c r="H9" s="121">
        <v>0</v>
      </c>
      <c r="I9" s="123">
        <f>ROUND(F9*G9,0)+H9</f>
        <v>0</v>
      </c>
      <c r="J9" s="121"/>
      <c r="K9" s="124">
        <f t="shared" si="0"/>
        <v>0</v>
      </c>
    </row>
    <row r="10" spans="1:11" ht="24">
      <c r="A10" s="90" t="s">
        <v>58</v>
      </c>
      <c r="B10" s="125">
        <v>0</v>
      </c>
      <c r="C10" s="121">
        <v>0</v>
      </c>
      <c r="D10" s="121">
        <v>0</v>
      </c>
      <c r="E10" s="121">
        <v>0</v>
      </c>
      <c r="F10" s="123">
        <f>SUM(B10:E10)</f>
        <v>0</v>
      </c>
      <c r="G10" s="122">
        <f>'工時記錄表(第9月-按月新增)'!AI8</f>
        <v>0</v>
      </c>
      <c r="H10" s="121">
        <v>0</v>
      </c>
      <c r="I10" s="123">
        <f>ROUND(F10*G10,0)+H10</f>
        <v>0</v>
      </c>
      <c r="J10" s="121"/>
      <c r="K10" s="124">
        <f t="shared" si="0"/>
        <v>0</v>
      </c>
    </row>
    <row r="11" spans="1:11" ht="24">
      <c r="A11" s="90" t="s">
        <v>131</v>
      </c>
      <c r="B11" s="125"/>
      <c r="C11" s="125"/>
      <c r="D11" s="125"/>
      <c r="E11" s="125"/>
      <c r="F11" s="123">
        <f>SUM(B11:E11)</f>
        <v>0</v>
      </c>
      <c r="G11" s="122"/>
      <c r="H11" s="125"/>
      <c r="I11" s="123">
        <f>ROUND(F11*G11,0)+H11</f>
        <v>0</v>
      </c>
      <c r="J11" s="121"/>
      <c r="K11" s="124">
        <f t="shared" si="0"/>
        <v>0</v>
      </c>
    </row>
    <row r="12" spans="1:11" ht="24">
      <c r="A12" s="126"/>
      <c r="B12" s="125"/>
      <c r="C12" s="125"/>
      <c r="D12" s="125"/>
      <c r="E12" s="125"/>
      <c r="F12" s="123">
        <f>SUM(B12:E12)</f>
        <v>0</v>
      </c>
      <c r="G12" s="122"/>
      <c r="H12" s="125"/>
      <c r="I12" s="123">
        <f>ROUND(F12*G12,0)+H12</f>
        <v>0</v>
      </c>
      <c r="J12" s="121"/>
      <c r="K12" s="124">
        <f t="shared" si="0"/>
        <v>0</v>
      </c>
    </row>
    <row r="13" spans="1:11" s="127" customFormat="1" ht="24.75" thickBot="1">
      <c r="A13" s="263" t="s">
        <v>56</v>
      </c>
      <c r="B13" s="264">
        <f>SUM(B7:B12)</f>
        <v>0</v>
      </c>
      <c r="C13" s="264">
        <f aca="true" t="shared" si="1" ref="C13:K13">SUM(C7:C12)</f>
        <v>0</v>
      </c>
      <c r="D13" s="264">
        <f t="shared" si="1"/>
        <v>0</v>
      </c>
      <c r="E13" s="264">
        <f>SUM(E7:E12)</f>
        <v>0</v>
      </c>
      <c r="F13" s="264">
        <f t="shared" si="1"/>
        <v>0</v>
      </c>
      <c r="G13" s="265">
        <f t="shared" si="1"/>
        <v>0</v>
      </c>
      <c r="H13" s="264">
        <f>SUM(H7:H12)</f>
        <v>0</v>
      </c>
      <c r="I13" s="264">
        <f t="shared" si="1"/>
        <v>0</v>
      </c>
      <c r="J13" s="264">
        <f>SUM(J7:J12)</f>
        <v>0</v>
      </c>
      <c r="K13" s="266">
        <f t="shared" si="1"/>
        <v>0</v>
      </c>
    </row>
    <row r="14" spans="1:11" s="127" customFormat="1" ht="24.75" customHeight="1">
      <c r="A14" s="44"/>
      <c r="B14" s="128"/>
      <c r="C14" s="128"/>
      <c r="D14" s="128"/>
      <c r="E14" s="128"/>
      <c r="F14" s="128"/>
      <c r="G14" s="128"/>
      <c r="H14" s="128"/>
      <c r="I14" s="128"/>
      <c r="J14" s="128"/>
      <c r="K14" s="128"/>
    </row>
    <row r="15" spans="1:11" s="130" customFormat="1" ht="24.75" customHeight="1">
      <c r="A15" s="249" t="s">
        <v>71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</row>
    <row r="16" spans="1:11" s="220" customFormat="1" ht="24.75" customHeight="1">
      <c r="A16" s="79" t="s">
        <v>50</v>
      </c>
      <c r="B16" s="79"/>
      <c r="C16" s="79"/>
      <c r="D16" s="79"/>
      <c r="E16" s="79"/>
      <c r="F16" s="79"/>
      <c r="G16" s="130"/>
      <c r="H16" s="79"/>
      <c r="I16" s="131"/>
      <c r="J16" s="131"/>
      <c r="K16" s="131"/>
    </row>
    <row r="17" spans="1:11" s="130" customFormat="1" ht="24.75" customHeight="1">
      <c r="A17" s="78" t="s">
        <v>73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</row>
    <row r="18" spans="1:11" s="220" customFormat="1" ht="24.75" customHeight="1">
      <c r="A18" s="249" t="s">
        <v>76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</row>
    <row r="19" spans="1:11" s="220" customFormat="1" ht="24.75" customHeight="1">
      <c r="A19" s="249" t="s">
        <v>161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</row>
    <row r="20" spans="1:11" s="220" customFormat="1" ht="24.75" customHeight="1">
      <c r="A20" s="249" t="s">
        <v>72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</row>
    <row r="21" spans="1:11" s="220" customFormat="1" ht="24.75" customHeight="1">
      <c r="A21" s="249" t="s">
        <v>75</v>
      </c>
      <c r="B21" s="249"/>
      <c r="C21" s="249"/>
      <c r="D21" s="249"/>
      <c r="E21" s="249"/>
      <c r="F21" s="249"/>
      <c r="G21" s="249"/>
      <c r="H21" s="249"/>
      <c r="I21" s="249"/>
      <c r="J21" s="249"/>
      <c r="K21" s="249"/>
    </row>
    <row r="22" spans="1:11" s="220" customFormat="1" ht="24.75" customHeight="1">
      <c r="A22" s="249" t="s">
        <v>74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</row>
    <row r="23" spans="1:11" s="33" customFormat="1" ht="24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1:115" ht="24">
      <c r="A24" s="112"/>
      <c r="D24" s="113"/>
      <c r="E24" s="113"/>
      <c r="F24" s="113"/>
      <c r="G24" s="132"/>
      <c r="H24" s="113"/>
      <c r="I24" s="133"/>
      <c r="J24" s="134"/>
      <c r="K24" s="134"/>
      <c r="M24" s="114"/>
      <c r="X24" s="135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</row>
    <row r="25" ht="24">
      <c r="C25" s="43"/>
    </row>
  </sheetData>
  <sheetProtection/>
  <mergeCells count="9">
    <mergeCell ref="A20:K20"/>
    <mergeCell ref="A21:K21"/>
    <mergeCell ref="A22:K22"/>
    <mergeCell ref="A1:K1"/>
    <mergeCell ref="A2:K2"/>
    <mergeCell ref="A4:A5"/>
    <mergeCell ref="A15:K15"/>
    <mergeCell ref="A18:K18"/>
    <mergeCell ref="A19:K1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7999799847602844"/>
    <pageSetUpPr fitToPage="1"/>
  </sheetPr>
  <dimension ref="A1:DL41"/>
  <sheetViews>
    <sheetView view="pageBreakPreview" zoomScaleSheetLayoutView="100" zoomScalePageLayoutView="0" workbookViewId="0" topLeftCell="A1">
      <selection activeCell="Y14" sqref="Y14"/>
    </sheetView>
  </sheetViews>
  <sheetFormatPr defaultColWidth="9.00390625" defaultRowHeight="15.75"/>
  <cols>
    <col min="1" max="1" width="10.625" style="99" customWidth="1"/>
    <col min="2" max="2" width="3.125" style="18" customWidth="1"/>
    <col min="3" max="3" width="2.75390625" style="18" customWidth="1"/>
    <col min="4" max="4" width="3.75390625" style="18" customWidth="1"/>
    <col min="5" max="5" width="3.00390625" style="18" customWidth="1"/>
    <col min="6" max="6" width="3.125" style="18" customWidth="1"/>
    <col min="7" max="7" width="3.00390625" style="18" customWidth="1"/>
    <col min="8" max="8" width="3.625" style="18" customWidth="1"/>
    <col min="9" max="9" width="3.75390625" style="18" customWidth="1"/>
    <col min="10" max="10" width="3.00390625" style="18" customWidth="1"/>
    <col min="11" max="12" width="2.75390625" style="18" customWidth="1"/>
    <col min="13" max="18" width="3.25390625" style="18" customWidth="1"/>
    <col min="19" max="19" width="4.00390625" style="18" customWidth="1"/>
    <col min="20" max="32" width="3.25390625" style="18" customWidth="1"/>
    <col min="33" max="33" width="4.125" style="18" customWidth="1"/>
    <col min="34" max="34" width="5.25390625" style="18" customWidth="1"/>
    <col min="35" max="35" width="5.125" style="18" customWidth="1"/>
    <col min="36" max="36" width="12.625" style="46" customWidth="1"/>
    <col min="37" max="116" width="9.00390625" style="46" customWidth="1"/>
    <col min="117" max="16384" width="9.00390625" style="18" customWidth="1"/>
  </cols>
  <sheetData>
    <row r="1" spans="1:116" s="77" customFormat="1" ht="30" customHeight="1">
      <c r="A1" s="247" t="str">
        <f>'計畫經費彙總表(結案)'!A1:O1</f>
        <v>××股份有限公司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</row>
    <row r="2" spans="1:116" s="77" customFormat="1" ht="30" customHeight="1">
      <c r="A2" s="258" t="s">
        <v>128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</row>
    <row r="3" spans="1:116" s="17" customFormat="1" ht="45" customHeight="1">
      <c r="A3" s="11" t="s">
        <v>10</v>
      </c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5">
        <v>16</v>
      </c>
      <c r="R3" s="15">
        <v>17</v>
      </c>
      <c r="S3" s="15">
        <v>18</v>
      </c>
      <c r="T3" s="15">
        <v>19</v>
      </c>
      <c r="U3" s="15">
        <v>20</v>
      </c>
      <c r="V3" s="15">
        <v>21</v>
      </c>
      <c r="W3" s="15">
        <v>22</v>
      </c>
      <c r="X3" s="15">
        <v>23</v>
      </c>
      <c r="Y3" s="15">
        <v>24</v>
      </c>
      <c r="Z3" s="15">
        <v>25</v>
      </c>
      <c r="AA3" s="15">
        <v>26</v>
      </c>
      <c r="AB3" s="15">
        <v>27</v>
      </c>
      <c r="AC3" s="15">
        <v>28</v>
      </c>
      <c r="AD3" s="15">
        <v>29</v>
      </c>
      <c r="AE3" s="15">
        <v>30</v>
      </c>
      <c r="AF3" s="15">
        <v>31</v>
      </c>
      <c r="AG3" s="11" t="s">
        <v>0</v>
      </c>
      <c r="AH3" s="147" t="s">
        <v>30</v>
      </c>
      <c r="AI3" s="12" t="s">
        <v>11</v>
      </c>
      <c r="AJ3" s="25" t="s">
        <v>13</v>
      </c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</row>
    <row r="4" spans="1:36" s="47" customFormat="1" ht="24.75" customHeight="1">
      <c r="A4" s="96" t="s">
        <v>49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9"/>
      <c r="AH4" s="49"/>
      <c r="AI4" s="50"/>
      <c r="AJ4" s="97"/>
    </row>
    <row r="5" spans="1:36" s="53" customFormat="1" ht="24.75" customHeight="1">
      <c r="A5" s="14" t="s">
        <v>32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8">
        <f>SUM(B5:AF5)</f>
        <v>0</v>
      </c>
      <c r="AH5" s="155">
        <v>160</v>
      </c>
      <c r="AI5" s="52">
        <f>IF((AG5/$AH$5)&gt;1,1,(ROUND(AG5/$AH$5,2)))</f>
        <v>0</v>
      </c>
      <c r="AJ5" s="98"/>
    </row>
    <row r="6" spans="1:36" s="53" customFormat="1" ht="24.75" customHeight="1">
      <c r="A6" s="14" t="s">
        <v>33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8">
        <f>SUM(B6:AF6)</f>
        <v>0</v>
      </c>
      <c r="AH6" s="155">
        <v>160</v>
      </c>
      <c r="AI6" s="52">
        <f>IF((AG6/$AH$5)&gt;1,1,(ROUND(AG6/$AH$5,2)))</f>
        <v>0</v>
      </c>
      <c r="AJ6" s="98"/>
    </row>
    <row r="7" spans="1:36" s="53" customFormat="1" ht="24.75" customHeight="1">
      <c r="A7" s="14" t="s">
        <v>57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8">
        <f>SUM(B7:AF7)</f>
        <v>0</v>
      </c>
      <c r="AH7" s="155">
        <v>160</v>
      </c>
      <c r="AI7" s="52">
        <f>IF((AG7/$AH$5)&gt;1,1,(ROUND(AG7/$AH$5,2)))</f>
        <v>0</v>
      </c>
      <c r="AJ7" s="98"/>
    </row>
    <row r="8" spans="1:36" s="53" customFormat="1" ht="24.75" customHeight="1">
      <c r="A8" s="14" t="s">
        <v>58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8">
        <f>SUM(B8:AF8)</f>
        <v>0</v>
      </c>
      <c r="AH8" s="155">
        <v>160</v>
      </c>
      <c r="AI8" s="52">
        <f>IF((AG8/$AH$5)&gt;1,1,(ROUND(AG8/$AH$5,2)))</f>
        <v>0</v>
      </c>
      <c r="AJ8" s="98"/>
    </row>
    <row r="9" spans="1:36" s="53" customFormat="1" ht="24.75" customHeight="1">
      <c r="A9" s="14" t="s">
        <v>130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52"/>
      <c r="AJ9" s="98"/>
    </row>
    <row r="10" spans="1:36" s="53" customFormat="1" ht="24.75" customHeight="1">
      <c r="A10" s="1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8"/>
      <c r="AH10" s="8"/>
      <c r="AI10" s="52"/>
      <c r="AJ10" s="98"/>
    </row>
    <row r="11" spans="1:36" s="53" customFormat="1" ht="24.75" customHeight="1">
      <c r="A11" s="1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8"/>
      <c r="AH11" s="8"/>
      <c r="AI11" s="52"/>
      <c r="AJ11" s="98"/>
    </row>
    <row r="12" spans="1:116" s="98" customFormat="1" ht="24.75" customHeight="1">
      <c r="A12" s="14" t="s">
        <v>0</v>
      </c>
      <c r="B12" s="8">
        <f aca="true" t="shared" si="0" ref="B12:AG12">SUM(B5:B11)</f>
        <v>0</v>
      </c>
      <c r="C12" s="8">
        <f t="shared" si="0"/>
        <v>0</v>
      </c>
      <c r="D12" s="8">
        <f t="shared" si="0"/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0</v>
      </c>
      <c r="P12" s="8">
        <f t="shared" si="0"/>
        <v>0</v>
      </c>
      <c r="Q12" s="8">
        <f t="shared" si="0"/>
        <v>0</v>
      </c>
      <c r="R12" s="8">
        <f t="shared" si="0"/>
        <v>0</v>
      </c>
      <c r="S12" s="8">
        <f t="shared" si="0"/>
        <v>0</v>
      </c>
      <c r="T12" s="8">
        <f t="shared" si="0"/>
        <v>0</v>
      </c>
      <c r="U12" s="8">
        <f t="shared" si="0"/>
        <v>0</v>
      </c>
      <c r="V12" s="8">
        <f t="shared" si="0"/>
        <v>0</v>
      </c>
      <c r="W12" s="8">
        <f t="shared" si="0"/>
        <v>0</v>
      </c>
      <c r="X12" s="8">
        <f t="shared" si="0"/>
        <v>0</v>
      </c>
      <c r="Y12" s="8">
        <f t="shared" si="0"/>
        <v>0</v>
      </c>
      <c r="Z12" s="8">
        <f t="shared" si="0"/>
        <v>0</v>
      </c>
      <c r="AA12" s="8">
        <f t="shared" si="0"/>
        <v>0</v>
      </c>
      <c r="AB12" s="8">
        <f t="shared" si="0"/>
        <v>0</v>
      </c>
      <c r="AC12" s="8">
        <f t="shared" si="0"/>
        <v>0</v>
      </c>
      <c r="AD12" s="8">
        <f t="shared" si="0"/>
        <v>0</v>
      </c>
      <c r="AE12" s="8">
        <f t="shared" si="0"/>
        <v>0</v>
      </c>
      <c r="AF12" s="8">
        <f t="shared" si="0"/>
        <v>0</v>
      </c>
      <c r="AG12" s="8">
        <f t="shared" si="0"/>
        <v>0</v>
      </c>
      <c r="AH12" s="8"/>
      <c r="AI12" s="52">
        <f>SUM(AI5:AI8)</f>
        <v>0</v>
      </c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</row>
    <row r="13" spans="1:116" s="5" customFormat="1" ht="24.75" customHeight="1">
      <c r="A13" s="13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</row>
    <row r="14" s="180" customFormat="1" ht="24.75" customHeight="1">
      <c r="A14" s="179" t="s">
        <v>102</v>
      </c>
    </row>
    <row r="15" s="180" customFormat="1" ht="24.75" customHeight="1">
      <c r="A15" s="179" t="s">
        <v>103</v>
      </c>
    </row>
    <row r="16" s="180" customFormat="1" ht="24.75" customHeight="1">
      <c r="A16" s="179" t="s">
        <v>105</v>
      </c>
    </row>
    <row r="17" s="180" customFormat="1" ht="24.75" customHeight="1">
      <c r="A17" s="179" t="s">
        <v>104</v>
      </c>
    </row>
    <row r="18" s="180" customFormat="1" ht="24.75" customHeight="1">
      <c r="A18" s="137" t="s">
        <v>162</v>
      </c>
    </row>
    <row r="19" spans="1:24" ht="19.5">
      <c r="A19" s="137" t="s">
        <v>163</v>
      </c>
      <c r="B19" s="33"/>
      <c r="C19" s="2"/>
      <c r="D19" s="33"/>
      <c r="E19" s="33"/>
      <c r="G19" s="34"/>
      <c r="H19" s="33"/>
      <c r="J19" s="33"/>
      <c r="K19" s="33"/>
      <c r="M19" s="3"/>
      <c r="X19" s="4"/>
    </row>
    <row r="20" spans="1:24" ht="17.25">
      <c r="A20" s="26"/>
      <c r="B20" s="33"/>
      <c r="C20" s="2"/>
      <c r="D20" s="33"/>
      <c r="E20" s="33"/>
      <c r="G20" s="34"/>
      <c r="H20" s="33"/>
      <c r="J20" s="33"/>
      <c r="K20" s="33"/>
      <c r="M20" s="3"/>
      <c r="X20" s="4"/>
    </row>
    <row r="21" spans="1:30" s="33" customFormat="1" ht="17.25">
      <c r="A21" s="10"/>
      <c r="E21" s="2"/>
      <c r="I21" s="34"/>
      <c r="S21" s="3"/>
      <c r="AD21" s="4"/>
    </row>
    <row r="23" spans="2:3" ht="15.75">
      <c r="B23" s="19"/>
      <c r="C23" s="19"/>
    </row>
    <row r="24" spans="2:3" ht="15.75">
      <c r="B24" s="19"/>
      <c r="C24" s="19"/>
    </row>
    <row r="25" spans="2:3" ht="15.75">
      <c r="B25" s="19"/>
      <c r="C25" s="19"/>
    </row>
    <row r="26" spans="2:3" ht="15.75">
      <c r="B26" s="19"/>
      <c r="C26" s="19"/>
    </row>
    <row r="27" spans="2:3" ht="15.75">
      <c r="B27" s="19"/>
      <c r="C27" s="19"/>
    </row>
    <row r="28" spans="2:3" ht="15.75">
      <c r="B28" s="19"/>
      <c r="C28" s="19"/>
    </row>
    <row r="29" spans="2:3" ht="15.75">
      <c r="B29" s="19"/>
      <c r="C29" s="19"/>
    </row>
    <row r="30" spans="2:3" ht="15.75">
      <c r="B30" s="19"/>
      <c r="C30" s="19"/>
    </row>
    <row r="31" spans="2:3" ht="15.75">
      <c r="B31" s="19"/>
      <c r="C31" s="19"/>
    </row>
    <row r="32" spans="2:3" ht="15.75">
      <c r="B32" s="19"/>
      <c r="C32" s="19"/>
    </row>
    <row r="33" spans="2:3" ht="15.75">
      <c r="B33" s="19"/>
      <c r="C33" s="19"/>
    </row>
    <row r="34" spans="2:3" ht="15.75">
      <c r="B34" s="19"/>
      <c r="C34" s="19"/>
    </row>
    <row r="35" spans="2:3" ht="15.75">
      <c r="B35" s="19"/>
      <c r="C35" s="19"/>
    </row>
    <row r="36" spans="2:3" ht="15.75">
      <c r="B36" s="19"/>
      <c r="C36" s="19"/>
    </row>
    <row r="37" spans="2:3" ht="15.75">
      <c r="B37" s="19"/>
      <c r="C37" s="19"/>
    </row>
    <row r="38" spans="2:3" ht="15.75">
      <c r="B38" s="19"/>
      <c r="C38" s="19"/>
    </row>
    <row r="39" spans="2:3" ht="15.75">
      <c r="B39" s="19"/>
      <c r="C39" s="19"/>
    </row>
    <row r="40" spans="2:3" ht="15.75">
      <c r="B40" s="19"/>
      <c r="C40" s="19"/>
    </row>
    <row r="41" spans="2:3" ht="15.75">
      <c r="B41" s="19"/>
      <c r="C41" s="19"/>
    </row>
  </sheetData>
  <sheetProtection/>
  <mergeCells count="2">
    <mergeCell ref="A1:AJ1"/>
    <mergeCell ref="A2:AJ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X19"/>
  <sheetViews>
    <sheetView zoomScale="70" zoomScaleNormal="70" zoomScalePageLayoutView="0" workbookViewId="0" topLeftCell="A1">
      <selection activeCell="B7" sqref="B7"/>
    </sheetView>
  </sheetViews>
  <sheetFormatPr defaultColWidth="9.00390625" defaultRowHeight="15.75"/>
  <cols>
    <col min="1" max="11" width="17.625" style="77" customWidth="1"/>
    <col min="12" max="12" width="22.125" style="77" customWidth="1"/>
    <col min="13" max="16384" width="9.00390625" style="77" customWidth="1"/>
  </cols>
  <sheetData>
    <row r="1" spans="1:13" ht="30" customHeight="1">
      <c r="A1" s="247" t="str">
        <f>'人員薪資表(第9月-按月新增)'!A1:K1</f>
        <v>××股份有限公司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ht="30" customHeight="1">
      <c r="A2" s="247" t="s">
        <v>176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ht="30" customHeight="1" thickBot="1">
      <c r="L3" s="152" t="s">
        <v>12</v>
      </c>
    </row>
    <row r="4" spans="3:12" ht="30" customHeight="1" thickBot="1">
      <c r="C4" s="267" t="s">
        <v>177</v>
      </c>
      <c r="D4" s="268"/>
      <c r="E4" s="268"/>
      <c r="F4" s="268"/>
      <c r="G4" s="269"/>
      <c r="H4" s="267" t="s">
        <v>178</v>
      </c>
      <c r="I4" s="268"/>
      <c r="J4" s="268"/>
      <c r="K4" s="269"/>
      <c r="L4" s="152"/>
    </row>
    <row r="5" spans="1:13" s="115" customFormat="1" ht="75.75" customHeight="1" thickBot="1">
      <c r="A5" s="270" t="s">
        <v>172</v>
      </c>
      <c r="B5" s="41" t="s">
        <v>99</v>
      </c>
      <c r="C5" s="41" t="s">
        <v>100</v>
      </c>
      <c r="D5" s="41" t="s">
        <v>101</v>
      </c>
      <c r="E5" s="41" t="s">
        <v>179</v>
      </c>
      <c r="F5" s="41" t="s">
        <v>180</v>
      </c>
      <c r="G5" s="41" t="s">
        <v>181</v>
      </c>
      <c r="H5" s="41" t="s">
        <v>182</v>
      </c>
      <c r="I5" s="41" t="s">
        <v>183</v>
      </c>
      <c r="J5" s="41" t="s">
        <v>184</v>
      </c>
      <c r="K5" s="41" t="s">
        <v>185</v>
      </c>
      <c r="L5" s="42" t="s">
        <v>186</v>
      </c>
      <c r="M5" s="271" t="s">
        <v>187</v>
      </c>
    </row>
    <row r="6" spans="1:13" s="120" customFormat="1" ht="24">
      <c r="A6" s="116"/>
      <c r="B6" s="117"/>
      <c r="C6" s="118"/>
      <c r="D6" s="117"/>
      <c r="E6" s="117"/>
      <c r="F6" s="117"/>
      <c r="G6" s="117"/>
      <c r="H6" s="117"/>
      <c r="I6" s="117"/>
      <c r="J6" s="117"/>
      <c r="K6" s="117"/>
      <c r="L6" s="272"/>
      <c r="M6" s="273"/>
    </row>
    <row r="7" spans="1:13" ht="24">
      <c r="A7" s="90" t="s">
        <v>32</v>
      </c>
      <c r="B7" s="121">
        <f>'人員薪資表(第9月-按月新增)'!B7</f>
        <v>0</v>
      </c>
      <c r="C7" s="121">
        <f>'人員薪資表(第9月-按月新增)'!C7</f>
        <v>0</v>
      </c>
      <c r="D7" s="121">
        <f>'人員薪資表(第9月-按月新增)'!D7</f>
        <v>0</v>
      </c>
      <c r="E7" s="121"/>
      <c r="F7" s="121">
        <f>'人員薪資表(第9月-按月新增)'!H7</f>
        <v>0</v>
      </c>
      <c r="G7" s="121">
        <f>'人員薪資表(第9月-按月新增)'!E7</f>
        <v>0</v>
      </c>
      <c r="H7" s="121"/>
      <c r="I7" s="121"/>
      <c r="J7" s="121"/>
      <c r="K7" s="121"/>
      <c r="L7" s="274">
        <f>SUM(B7:G7)-SUM(H7:K7)</f>
        <v>0</v>
      </c>
      <c r="M7" s="275"/>
    </row>
    <row r="8" spans="1:13" ht="24">
      <c r="A8" s="90" t="s">
        <v>33</v>
      </c>
      <c r="B8" s="121">
        <f>'人員薪資表(第9月-按月新增)'!B8</f>
        <v>0</v>
      </c>
      <c r="C8" s="121">
        <f>'人員薪資表(第9月-按月新增)'!C8</f>
        <v>0</v>
      </c>
      <c r="D8" s="121">
        <f>'人員薪資表(第9月-按月新增)'!D8</f>
        <v>0</v>
      </c>
      <c r="E8" s="121"/>
      <c r="F8" s="121">
        <f>'人員薪資表(第9月-按月新增)'!H8</f>
        <v>0</v>
      </c>
      <c r="G8" s="121">
        <f>'人員薪資表(第9月-按月新增)'!E8</f>
        <v>0</v>
      </c>
      <c r="H8" s="121"/>
      <c r="I8" s="121"/>
      <c r="J8" s="121"/>
      <c r="K8" s="121"/>
      <c r="L8" s="274">
        <f>SUM(B8:G8)-SUM(H8:K8)</f>
        <v>0</v>
      </c>
      <c r="M8" s="275"/>
    </row>
    <row r="9" spans="1:13" ht="24">
      <c r="A9" s="90" t="s">
        <v>57</v>
      </c>
      <c r="B9" s="121">
        <f>'人員薪資表(第9月-按月新增)'!B9</f>
        <v>0</v>
      </c>
      <c r="C9" s="121">
        <f>'人員薪資表(第9月-按月新增)'!C9</f>
        <v>0</v>
      </c>
      <c r="D9" s="121">
        <f>'人員薪資表(第9月-按月新增)'!D9</f>
        <v>0</v>
      </c>
      <c r="E9" s="121"/>
      <c r="F9" s="121">
        <f>'人員薪資表(第9月-按月新增)'!H9</f>
        <v>0</v>
      </c>
      <c r="G9" s="121">
        <f>'人員薪資表(第9月-按月新增)'!E9</f>
        <v>0</v>
      </c>
      <c r="H9" s="121"/>
      <c r="I9" s="121"/>
      <c r="J9" s="121"/>
      <c r="K9" s="121"/>
      <c r="L9" s="274">
        <f>SUM(B9:G9)-SUM(H9:K9)</f>
        <v>0</v>
      </c>
      <c r="M9" s="275"/>
    </row>
    <row r="10" spans="1:13" ht="24">
      <c r="A10" s="90" t="s">
        <v>58</v>
      </c>
      <c r="B10" s="121">
        <f>'人員薪資表(第9月-按月新增)'!B10</f>
        <v>0</v>
      </c>
      <c r="C10" s="121">
        <f>'人員薪資表(第9月-按月新增)'!C10</f>
        <v>0</v>
      </c>
      <c r="D10" s="121">
        <f>'人員薪資表(第9月-按月新增)'!D10</f>
        <v>0</v>
      </c>
      <c r="E10" s="121"/>
      <c r="F10" s="121">
        <f>'人員薪資表(第9月-按月新增)'!H10</f>
        <v>0</v>
      </c>
      <c r="G10" s="121">
        <f>'人員薪資表(第9月-按月新增)'!E10</f>
        <v>0</v>
      </c>
      <c r="H10" s="121"/>
      <c r="I10" s="121"/>
      <c r="J10" s="121"/>
      <c r="K10" s="121"/>
      <c r="L10" s="274">
        <f>SUM(B10:G10)-SUM(H10:K10)</f>
        <v>0</v>
      </c>
      <c r="M10" s="275"/>
    </row>
    <row r="11" spans="1:13" ht="24">
      <c r="A11" s="90" t="s">
        <v>131</v>
      </c>
      <c r="B11" s="125"/>
      <c r="C11" s="125"/>
      <c r="D11" s="125"/>
      <c r="E11" s="125"/>
      <c r="F11" s="125"/>
      <c r="G11" s="125"/>
      <c r="H11" s="121"/>
      <c r="I11" s="121"/>
      <c r="J11" s="121"/>
      <c r="K11" s="121"/>
      <c r="L11" s="274">
        <f>SUM(B11:G11)-SUM(H11:K11)</f>
        <v>0</v>
      </c>
      <c r="M11" s="275"/>
    </row>
    <row r="12" spans="1:13" ht="24">
      <c r="A12" s="126"/>
      <c r="B12" s="125"/>
      <c r="C12" s="125"/>
      <c r="D12" s="125"/>
      <c r="E12" s="125"/>
      <c r="F12" s="125"/>
      <c r="G12" s="125"/>
      <c r="H12" s="121"/>
      <c r="I12" s="121"/>
      <c r="J12" s="121"/>
      <c r="K12" s="121"/>
      <c r="L12" s="274">
        <f>SUM(B12:G12)-SUM(H12:K12)</f>
        <v>0</v>
      </c>
      <c r="M12" s="275"/>
    </row>
    <row r="13" spans="1:13" ht="24.75" thickBot="1">
      <c r="A13" s="263" t="s">
        <v>56</v>
      </c>
      <c r="B13" s="276">
        <f>SUM(B7:B12)</f>
        <v>0</v>
      </c>
      <c r="C13" s="276">
        <f>SUM(C7:C12)</f>
        <v>0</v>
      </c>
      <c r="D13" s="276">
        <f>SUM(D7:D12)</f>
        <v>0</v>
      </c>
      <c r="E13" s="276"/>
      <c r="F13" s="276">
        <f>SUM(F7:F12)</f>
        <v>0</v>
      </c>
      <c r="G13" s="276">
        <f>SUM(G7:G12)</f>
        <v>0</v>
      </c>
      <c r="H13" s="277"/>
      <c r="I13" s="277"/>
      <c r="J13" s="277"/>
      <c r="K13" s="277"/>
      <c r="L13" s="276">
        <f>SUM(L7:L12)</f>
        <v>0</v>
      </c>
      <c r="M13" s="278"/>
    </row>
    <row r="14" spans="1:12" ht="24.75" customHeight="1">
      <c r="A14" s="225"/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</row>
    <row r="15" s="79" customFormat="1" ht="24.75" customHeight="1">
      <c r="A15" s="79" t="s">
        <v>188</v>
      </c>
    </row>
    <row r="16" spans="1:12" s="220" customFormat="1" ht="24.75" customHeight="1">
      <c r="A16" s="79" t="s">
        <v>189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131"/>
    </row>
    <row r="17" spans="1:12" s="33" customFormat="1" ht="24">
      <c r="A17" s="74"/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</row>
    <row r="18" spans="1:24" ht="24">
      <c r="A18" s="112"/>
      <c r="D18" s="113"/>
      <c r="E18" s="113"/>
      <c r="F18" s="113"/>
      <c r="G18" s="113"/>
      <c r="H18" s="113"/>
      <c r="I18" s="113"/>
      <c r="J18" s="113"/>
      <c r="K18" s="113"/>
      <c r="L18" s="134"/>
      <c r="M18" s="114"/>
      <c r="X18" s="135"/>
    </row>
    <row r="19" ht="24">
      <c r="C19" s="43"/>
    </row>
  </sheetData>
  <sheetProtection/>
  <mergeCells count="4">
    <mergeCell ref="A1:M1"/>
    <mergeCell ref="A2:M2"/>
    <mergeCell ref="C4:G4"/>
    <mergeCell ref="H4:K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7999799847602844"/>
    <pageSetUpPr fitToPage="1"/>
  </sheetPr>
  <dimension ref="A1:DK25"/>
  <sheetViews>
    <sheetView zoomScale="75" zoomScaleNormal="75" zoomScaleSheetLayoutView="55" zoomScalePageLayoutView="0" workbookViewId="0" topLeftCell="A1">
      <selection activeCell="A1" sqref="A1:K13"/>
    </sheetView>
  </sheetViews>
  <sheetFormatPr defaultColWidth="9.00390625" defaultRowHeight="15.75"/>
  <cols>
    <col min="1" max="6" width="17.625" style="77" customWidth="1"/>
    <col min="7" max="7" width="21.25390625" style="127" customWidth="1"/>
    <col min="8" max="10" width="17.625" style="77" customWidth="1"/>
    <col min="11" max="11" width="22.125" style="77" customWidth="1"/>
    <col min="12" max="16384" width="9.00390625" style="77" customWidth="1"/>
  </cols>
  <sheetData>
    <row r="1" spans="1:11" ht="30" customHeight="1">
      <c r="A1" s="247" t="str">
        <f>'[1]計畫經費彙總表(期中)'!A1:K1</f>
        <v>××股份有限公司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30" customHeight="1">
      <c r="A2" s="247" t="s">
        <v>171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1:11" ht="30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82" t="s">
        <v>12</v>
      </c>
    </row>
    <row r="4" spans="1:11" s="115" customFormat="1" ht="75.75" customHeight="1" thickBot="1">
      <c r="A4" s="256" t="s">
        <v>172</v>
      </c>
      <c r="B4" s="41" t="s">
        <v>99</v>
      </c>
      <c r="C4" s="41" t="s">
        <v>100</v>
      </c>
      <c r="D4" s="41" t="s">
        <v>101</v>
      </c>
      <c r="E4" s="41" t="s">
        <v>109</v>
      </c>
      <c r="F4" s="41" t="s">
        <v>96</v>
      </c>
      <c r="G4" s="41" t="s">
        <v>111</v>
      </c>
      <c r="H4" s="41" t="s">
        <v>110</v>
      </c>
      <c r="I4" s="41" t="s">
        <v>97</v>
      </c>
      <c r="J4" s="41" t="s">
        <v>108</v>
      </c>
      <c r="K4" s="42" t="s">
        <v>98</v>
      </c>
    </row>
    <row r="5" spans="1:11" s="115" customFormat="1" ht="49.5" customHeight="1" thickBot="1">
      <c r="A5" s="257"/>
      <c r="B5" s="118" t="s">
        <v>90</v>
      </c>
      <c r="C5" s="118" t="s">
        <v>91</v>
      </c>
      <c r="D5" s="118" t="s">
        <v>92</v>
      </c>
      <c r="E5" s="118" t="s">
        <v>93</v>
      </c>
      <c r="F5" s="118" t="s">
        <v>173</v>
      </c>
      <c r="G5" s="118" t="s">
        <v>174</v>
      </c>
      <c r="H5" s="118" t="s">
        <v>94</v>
      </c>
      <c r="I5" s="118" t="s">
        <v>175</v>
      </c>
      <c r="J5" s="118" t="s">
        <v>95</v>
      </c>
      <c r="K5" s="119" t="s">
        <v>129</v>
      </c>
    </row>
    <row r="6" spans="1:11" s="120" customFormat="1" ht="24">
      <c r="A6" s="116"/>
      <c r="B6" s="117"/>
      <c r="C6" s="118"/>
      <c r="D6" s="117"/>
      <c r="E6" s="117"/>
      <c r="F6" s="117"/>
      <c r="G6" s="117"/>
      <c r="H6" s="117"/>
      <c r="I6" s="118"/>
      <c r="J6" s="117"/>
      <c r="K6" s="119"/>
    </row>
    <row r="7" spans="1:11" ht="24">
      <c r="A7" s="90" t="s">
        <v>32</v>
      </c>
      <c r="B7" s="121">
        <v>0</v>
      </c>
      <c r="C7" s="121">
        <v>0</v>
      </c>
      <c r="D7" s="121">
        <v>0</v>
      </c>
      <c r="E7" s="121">
        <v>0</v>
      </c>
      <c r="F7" s="123">
        <f>SUM(B7:E7)</f>
        <v>0</v>
      </c>
      <c r="G7" s="122">
        <f>'工時記錄表(第10月-按月新增)'!AI5</f>
        <v>0</v>
      </c>
      <c r="H7" s="121">
        <v>0</v>
      </c>
      <c r="I7" s="123">
        <f>ROUND(F7*G7,0)+H7</f>
        <v>0</v>
      </c>
      <c r="J7" s="121"/>
      <c r="K7" s="124">
        <f aca="true" t="shared" si="0" ref="K7:K12">SUM(I7:J7)</f>
        <v>0</v>
      </c>
    </row>
    <row r="8" spans="1:11" ht="24">
      <c r="A8" s="90" t="s">
        <v>33</v>
      </c>
      <c r="B8" s="121">
        <v>0</v>
      </c>
      <c r="C8" s="121">
        <v>0</v>
      </c>
      <c r="D8" s="121">
        <v>0</v>
      </c>
      <c r="E8" s="121">
        <v>0</v>
      </c>
      <c r="F8" s="123">
        <f>SUM(B8:E8)</f>
        <v>0</v>
      </c>
      <c r="G8" s="122">
        <f>'工時記錄表(第10月-按月新增)'!AI6</f>
        <v>0</v>
      </c>
      <c r="H8" s="121">
        <v>0</v>
      </c>
      <c r="I8" s="123">
        <f>ROUND(F8*G8,0)+H8</f>
        <v>0</v>
      </c>
      <c r="J8" s="121"/>
      <c r="K8" s="124">
        <f t="shared" si="0"/>
        <v>0</v>
      </c>
    </row>
    <row r="9" spans="1:11" ht="24">
      <c r="A9" s="90" t="s">
        <v>57</v>
      </c>
      <c r="B9" s="121">
        <v>0</v>
      </c>
      <c r="C9" s="121">
        <v>0</v>
      </c>
      <c r="D9" s="121">
        <v>0</v>
      </c>
      <c r="E9" s="121">
        <v>0</v>
      </c>
      <c r="F9" s="123">
        <f>SUM(B9:E9)</f>
        <v>0</v>
      </c>
      <c r="G9" s="122">
        <f>'工時記錄表(第10月-按月新增)'!AI7</f>
        <v>0</v>
      </c>
      <c r="H9" s="121">
        <v>0</v>
      </c>
      <c r="I9" s="123">
        <f>ROUND(F9*G9,0)+H9</f>
        <v>0</v>
      </c>
      <c r="J9" s="121"/>
      <c r="K9" s="124">
        <f t="shared" si="0"/>
        <v>0</v>
      </c>
    </row>
    <row r="10" spans="1:11" ht="24">
      <c r="A10" s="90" t="s">
        <v>58</v>
      </c>
      <c r="B10" s="125">
        <v>0</v>
      </c>
      <c r="C10" s="121">
        <v>0</v>
      </c>
      <c r="D10" s="121">
        <v>0</v>
      </c>
      <c r="E10" s="121">
        <v>0</v>
      </c>
      <c r="F10" s="123">
        <f>SUM(B10:E10)</f>
        <v>0</v>
      </c>
      <c r="G10" s="122">
        <f>'工時記錄表(第10月-按月新增)'!AI8</f>
        <v>0</v>
      </c>
      <c r="H10" s="121">
        <v>0</v>
      </c>
      <c r="I10" s="123">
        <f>ROUND(F10*G10,0)+H10</f>
        <v>0</v>
      </c>
      <c r="J10" s="121"/>
      <c r="K10" s="124">
        <f t="shared" si="0"/>
        <v>0</v>
      </c>
    </row>
    <row r="11" spans="1:11" ht="24">
      <c r="A11" s="90" t="s">
        <v>131</v>
      </c>
      <c r="B11" s="125"/>
      <c r="C11" s="125"/>
      <c r="D11" s="125"/>
      <c r="E11" s="125"/>
      <c r="F11" s="123">
        <f>SUM(B11:E11)</f>
        <v>0</v>
      </c>
      <c r="G11" s="122"/>
      <c r="H11" s="125"/>
      <c r="I11" s="123">
        <f>ROUND(F11*G11,0)+H11</f>
        <v>0</v>
      </c>
      <c r="J11" s="121"/>
      <c r="K11" s="124">
        <f t="shared" si="0"/>
        <v>0</v>
      </c>
    </row>
    <row r="12" spans="1:11" ht="24">
      <c r="A12" s="126"/>
      <c r="B12" s="125"/>
      <c r="C12" s="125"/>
      <c r="D12" s="125"/>
      <c r="E12" s="125"/>
      <c r="F12" s="123">
        <f>SUM(B12:E12)</f>
        <v>0</v>
      </c>
      <c r="G12" s="122"/>
      <c r="H12" s="125"/>
      <c r="I12" s="123">
        <f>ROUND(F12*G12,0)+H12</f>
        <v>0</v>
      </c>
      <c r="J12" s="121"/>
      <c r="K12" s="124">
        <f t="shared" si="0"/>
        <v>0</v>
      </c>
    </row>
    <row r="13" spans="1:11" s="127" customFormat="1" ht="24.75" thickBot="1">
      <c r="A13" s="263" t="s">
        <v>56</v>
      </c>
      <c r="B13" s="264">
        <f>SUM(B7:B12)</f>
        <v>0</v>
      </c>
      <c r="C13" s="264">
        <f aca="true" t="shared" si="1" ref="C13:K13">SUM(C7:C12)</f>
        <v>0</v>
      </c>
      <c r="D13" s="264">
        <f t="shared" si="1"/>
        <v>0</v>
      </c>
      <c r="E13" s="264">
        <f>SUM(E7:E12)</f>
        <v>0</v>
      </c>
      <c r="F13" s="264">
        <f t="shared" si="1"/>
        <v>0</v>
      </c>
      <c r="G13" s="265">
        <f t="shared" si="1"/>
        <v>0</v>
      </c>
      <c r="H13" s="264">
        <f>SUM(H7:H12)</f>
        <v>0</v>
      </c>
      <c r="I13" s="264">
        <f t="shared" si="1"/>
        <v>0</v>
      </c>
      <c r="J13" s="264">
        <f>SUM(J7:J12)</f>
        <v>0</v>
      </c>
      <c r="K13" s="266">
        <f t="shared" si="1"/>
        <v>0</v>
      </c>
    </row>
    <row r="14" spans="1:11" s="127" customFormat="1" ht="24.75" customHeight="1">
      <c r="A14" s="44"/>
      <c r="B14" s="128"/>
      <c r="C14" s="128"/>
      <c r="D14" s="128"/>
      <c r="E14" s="128"/>
      <c r="F14" s="128"/>
      <c r="G14" s="128"/>
      <c r="H14" s="128"/>
      <c r="I14" s="128"/>
      <c r="J14" s="128"/>
      <c r="K14" s="128"/>
    </row>
    <row r="15" spans="1:11" s="130" customFormat="1" ht="24.75" customHeight="1">
      <c r="A15" s="249" t="s">
        <v>71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</row>
    <row r="16" spans="1:11" s="220" customFormat="1" ht="24.75" customHeight="1">
      <c r="A16" s="79" t="s">
        <v>50</v>
      </c>
      <c r="B16" s="79"/>
      <c r="C16" s="79"/>
      <c r="D16" s="79"/>
      <c r="E16" s="79"/>
      <c r="F16" s="79"/>
      <c r="G16" s="130"/>
      <c r="H16" s="79"/>
      <c r="I16" s="131"/>
      <c r="J16" s="131"/>
      <c r="K16" s="131"/>
    </row>
    <row r="17" spans="1:11" s="130" customFormat="1" ht="24.75" customHeight="1">
      <c r="A17" s="78" t="s">
        <v>73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</row>
    <row r="18" spans="1:11" s="220" customFormat="1" ht="24.75" customHeight="1">
      <c r="A18" s="249" t="s">
        <v>76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</row>
    <row r="19" spans="1:11" s="220" customFormat="1" ht="24.75" customHeight="1">
      <c r="A19" s="249" t="s">
        <v>161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</row>
    <row r="20" spans="1:11" s="220" customFormat="1" ht="24.75" customHeight="1">
      <c r="A20" s="249" t="s">
        <v>72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</row>
    <row r="21" spans="1:11" s="220" customFormat="1" ht="24.75" customHeight="1">
      <c r="A21" s="249" t="s">
        <v>75</v>
      </c>
      <c r="B21" s="249"/>
      <c r="C21" s="249"/>
      <c r="D21" s="249"/>
      <c r="E21" s="249"/>
      <c r="F21" s="249"/>
      <c r="G21" s="249"/>
      <c r="H21" s="249"/>
      <c r="I21" s="249"/>
      <c r="J21" s="249"/>
      <c r="K21" s="249"/>
    </row>
    <row r="22" spans="1:11" s="220" customFormat="1" ht="24.75" customHeight="1">
      <c r="A22" s="249" t="s">
        <v>74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</row>
    <row r="23" spans="1:11" s="33" customFormat="1" ht="24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1:115" ht="24">
      <c r="A24" s="112"/>
      <c r="D24" s="113"/>
      <c r="E24" s="113"/>
      <c r="F24" s="113"/>
      <c r="G24" s="132"/>
      <c r="H24" s="113"/>
      <c r="I24" s="133"/>
      <c r="J24" s="134"/>
      <c r="K24" s="134"/>
      <c r="M24" s="114"/>
      <c r="X24" s="135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</row>
    <row r="25" ht="24">
      <c r="C25" s="43"/>
    </row>
  </sheetData>
  <sheetProtection/>
  <mergeCells count="9">
    <mergeCell ref="A20:K20"/>
    <mergeCell ref="A21:K21"/>
    <mergeCell ref="A22:K22"/>
    <mergeCell ref="A1:K1"/>
    <mergeCell ref="A2:K2"/>
    <mergeCell ref="A4:A5"/>
    <mergeCell ref="A15:K15"/>
    <mergeCell ref="A18:K18"/>
    <mergeCell ref="A19:K1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7999799847602844"/>
    <pageSetUpPr fitToPage="1"/>
  </sheetPr>
  <dimension ref="A1:DL41"/>
  <sheetViews>
    <sheetView zoomScaleSheetLayoutView="100" zoomScalePageLayoutView="0" workbookViewId="0" topLeftCell="A1">
      <selection activeCell="AN11" sqref="AN11"/>
    </sheetView>
  </sheetViews>
  <sheetFormatPr defaultColWidth="9.00390625" defaultRowHeight="15.75"/>
  <cols>
    <col min="1" max="1" width="10.625" style="99" customWidth="1"/>
    <col min="2" max="2" width="3.125" style="18" customWidth="1"/>
    <col min="3" max="3" width="2.75390625" style="18" customWidth="1"/>
    <col min="4" max="4" width="3.75390625" style="18" customWidth="1"/>
    <col min="5" max="5" width="3.00390625" style="18" customWidth="1"/>
    <col min="6" max="6" width="3.125" style="18" customWidth="1"/>
    <col min="7" max="7" width="3.00390625" style="18" customWidth="1"/>
    <col min="8" max="8" width="3.625" style="18" customWidth="1"/>
    <col min="9" max="9" width="3.75390625" style="18" customWidth="1"/>
    <col min="10" max="10" width="3.00390625" style="18" customWidth="1"/>
    <col min="11" max="12" width="2.75390625" style="18" customWidth="1"/>
    <col min="13" max="18" width="3.25390625" style="18" customWidth="1"/>
    <col min="19" max="19" width="4.00390625" style="18" customWidth="1"/>
    <col min="20" max="32" width="3.25390625" style="18" customWidth="1"/>
    <col min="33" max="33" width="4.125" style="18" customWidth="1"/>
    <col min="34" max="34" width="5.25390625" style="18" customWidth="1"/>
    <col min="35" max="35" width="5.125" style="18" customWidth="1"/>
    <col min="36" max="36" width="12.625" style="46" customWidth="1"/>
    <col min="37" max="116" width="9.00390625" style="46" customWidth="1"/>
    <col min="117" max="16384" width="9.00390625" style="18" customWidth="1"/>
  </cols>
  <sheetData>
    <row r="1" spans="1:116" s="77" customFormat="1" ht="30" customHeight="1">
      <c r="A1" s="247" t="str">
        <f>'計畫經費彙總表(結案)'!A1:O1</f>
        <v>××股份有限公司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</row>
    <row r="2" spans="1:116" s="77" customFormat="1" ht="30" customHeight="1">
      <c r="A2" s="258" t="s">
        <v>128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</row>
    <row r="3" spans="1:116" s="17" customFormat="1" ht="45" customHeight="1">
      <c r="A3" s="11" t="s">
        <v>10</v>
      </c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5">
        <v>16</v>
      </c>
      <c r="R3" s="15">
        <v>17</v>
      </c>
      <c r="S3" s="15">
        <v>18</v>
      </c>
      <c r="T3" s="15">
        <v>19</v>
      </c>
      <c r="U3" s="15">
        <v>20</v>
      </c>
      <c r="V3" s="15">
        <v>21</v>
      </c>
      <c r="W3" s="15">
        <v>22</v>
      </c>
      <c r="X3" s="15">
        <v>23</v>
      </c>
      <c r="Y3" s="15">
        <v>24</v>
      </c>
      <c r="Z3" s="15">
        <v>25</v>
      </c>
      <c r="AA3" s="15">
        <v>26</v>
      </c>
      <c r="AB3" s="15">
        <v>27</v>
      </c>
      <c r="AC3" s="15">
        <v>28</v>
      </c>
      <c r="AD3" s="15">
        <v>29</v>
      </c>
      <c r="AE3" s="15">
        <v>30</v>
      </c>
      <c r="AF3" s="15">
        <v>31</v>
      </c>
      <c r="AG3" s="11" t="s">
        <v>0</v>
      </c>
      <c r="AH3" s="147" t="s">
        <v>30</v>
      </c>
      <c r="AI3" s="12" t="s">
        <v>11</v>
      </c>
      <c r="AJ3" s="25" t="s">
        <v>13</v>
      </c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</row>
    <row r="4" spans="1:36" s="47" customFormat="1" ht="24.75" customHeight="1">
      <c r="A4" s="96" t="s">
        <v>49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9"/>
      <c r="AH4" s="49"/>
      <c r="AI4" s="50"/>
      <c r="AJ4" s="97"/>
    </row>
    <row r="5" spans="1:36" s="53" customFormat="1" ht="24.75" customHeight="1">
      <c r="A5" s="14" t="s">
        <v>32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8">
        <f>SUM(B5:AF5)</f>
        <v>0</v>
      </c>
      <c r="AH5" s="155">
        <v>160</v>
      </c>
      <c r="AI5" s="52">
        <f>IF((AG5/$AH$5)&gt;1,1,(ROUND(AG5/$AH$5,2)))</f>
        <v>0</v>
      </c>
      <c r="AJ5" s="98"/>
    </row>
    <row r="6" spans="1:36" s="53" customFormat="1" ht="24.75" customHeight="1">
      <c r="A6" s="14" t="s">
        <v>33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8">
        <f>SUM(B6:AF6)</f>
        <v>0</v>
      </c>
      <c r="AH6" s="155">
        <v>160</v>
      </c>
      <c r="AI6" s="52">
        <f>IF((AG6/$AH$5)&gt;1,1,(ROUND(AG6/$AH$5,2)))</f>
        <v>0</v>
      </c>
      <c r="AJ6" s="98"/>
    </row>
    <row r="7" spans="1:36" s="53" customFormat="1" ht="24.75" customHeight="1">
      <c r="A7" s="14" t="s">
        <v>57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8">
        <f>SUM(B7:AF7)</f>
        <v>0</v>
      </c>
      <c r="AH7" s="155">
        <v>160</v>
      </c>
      <c r="AI7" s="52">
        <f>IF((AG7/$AH$5)&gt;1,1,(ROUND(AG7/$AH$5,2)))</f>
        <v>0</v>
      </c>
      <c r="AJ7" s="98"/>
    </row>
    <row r="8" spans="1:36" s="53" customFormat="1" ht="24.75" customHeight="1">
      <c r="A8" s="14" t="s">
        <v>58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8">
        <f>SUM(B8:AF8)</f>
        <v>0</v>
      </c>
      <c r="AH8" s="155">
        <v>160</v>
      </c>
      <c r="AI8" s="52">
        <f>IF((AG8/$AH$5)&gt;1,1,(ROUND(AG8/$AH$5,2)))</f>
        <v>0</v>
      </c>
      <c r="AJ8" s="98"/>
    </row>
    <row r="9" spans="1:36" s="53" customFormat="1" ht="24.75" customHeight="1">
      <c r="A9" s="14" t="s">
        <v>130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52"/>
      <c r="AJ9" s="98"/>
    </row>
    <row r="10" spans="1:36" s="53" customFormat="1" ht="24.75" customHeight="1">
      <c r="A10" s="1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8"/>
      <c r="AH10" s="8"/>
      <c r="AI10" s="52"/>
      <c r="AJ10" s="98"/>
    </row>
    <row r="11" spans="1:36" s="53" customFormat="1" ht="24.75" customHeight="1">
      <c r="A11" s="1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8"/>
      <c r="AH11" s="8"/>
      <c r="AI11" s="52"/>
      <c r="AJ11" s="98"/>
    </row>
    <row r="12" spans="1:116" s="98" customFormat="1" ht="24.75" customHeight="1">
      <c r="A12" s="14" t="s">
        <v>0</v>
      </c>
      <c r="B12" s="8">
        <f aca="true" t="shared" si="0" ref="B12:AG12">SUM(B5:B11)</f>
        <v>0</v>
      </c>
      <c r="C12" s="8">
        <f t="shared" si="0"/>
        <v>0</v>
      </c>
      <c r="D12" s="8">
        <f t="shared" si="0"/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0</v>
      </c>
      <c r="P12" s="8">
        <f t="shared" si="0"/>
        <v>0</v>
      </c>
      <c r="Q12" s="8">
        <f t="shared" si="0"/>
        <v>0</v>
      </c>
      <c r="R12" s="8">
        <f t="shared" si="0"/>
        <v>0</v>
      </c>
      <c r="S12" s="8">
        <f t="shared" si="0"/>
        <v>0</v>
      </c>
      <c r="T12" s="8">
        <f t="shared" si="0"/>
        <v>0</v>
      </c>
      <c r="U12" s="8">
        <f t="shared" si="0"/>
        <v>0</v>
      </c>
      <c r="V12" s="8">
        <f t="shared" si="0"/>
        <v>0</v>
      </c>
      <c r="W12" s="8">
        <f t="shared" si="0"/>
        <v>0</v>
      </c>
      <c r="X12" s="8">
        <f t="shared" si="0"/>
        <v>0</v>
      </c>
      <c r="Y12" s="8">
        <f t="shared" si="0"/>
        <v>0</v>
      </c>
      <c r="Z12" s="8">
        <f t="shared" si="0"/>
        <v>0</v>
      </c>
      <c r="AA12" s="8">
        <f t="shared" si="0"/>
        <v>0</v>
      </c>
      <c r="AB12" s="8">
        <f t="shared" si="0"/>
        <v>0</v>
      </c>
      <c r="AC12" s="8">
        <f t="shared" si="0"/>
        <v>0</v>
      </c>
      <c r="AD12" s="8">
        <f t="shared" si="0"/>
        <v>0</v>
      </c>
      <c r="AE12" s="8">
        <f t="shared" si="0"/>
        <v>0</v>
      </c>
      <c r="AF12" s="8">
        <f t="shared" si="0"/>
        <v>0</v>
      </c>
      <c r="AG12" s="8">
        <f t="shared" si="0"/>
        <v>0</v>
      </c>
      <c r="AH12" s="8"/>
      <c r="AI12" s="52">
        <f>SUM(AI5:AI8)</f>
        <v>0</v>
      </c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</row>
    <row r="13" spans="1:116" s="5" customFormat="1" ht="24.75" customHeight="1">
      <c r="A13" s="13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</row>
    <row r="14" s="180" customFormat="1" ht="24.75" customHeight="1">
      <c r="A14" s="179" t="s">
        <v>102</v>
      </c>
    </row>
    <row r="15" s="180" customFormat="1" ht="24.75" customHeight="1">
      <c r="A15" s="179" t="s">
        <v>103</v>
      </c>
    </row>
    <row r="16" s="180" customFormat="1" ht="24.75" customHeight="1">
      <c r="A16" s="179" t="s">
        <v>105</v>
      </c>
    </row>
    <row r="17" s="180" customFormat="1" ht="24.75" customHeight="1">
      <c r="A17" s="179" t="s">
        <v>104</v>
      </c>
    </row>
    <row r="18" s="180" customFormat="1" ht="24.75" customHeight="1">
      <c r="A18" s="137" t="s">
        <v>162</v>
      </c>
    </row>
    <row r="19" spans="1:24" ht="19.5">
      <c r="A19" s="137" t="s">
        <v>163</v>
      </c>
      <c r="B19" s="33"/>
      <c r="C19" s="2"/>
      <c r="D19" s="33"/>
      <c r="E19" s="33"/>
      <c r="G19" s="34"/>
      <c r="H19" s="33"/>
      <c r="J19" s="33"/>
      <c r="K19" s="33"/>
      <c r="M19" s="3"/>
      <c r="X19" s="4"/>
    </row>
    <row r="20" spans="1:24" ht="17.25">
      <c r="A20" s="26"/>
      <c r="B20" s="33"/>
      <c r="C20" s="2"/>
      <c r="D20" s="33"/>
      <c r="E20" s="33"/>
      <c r="G20" s="34"/>
      <c r="H20" s="33"/>
      <c r="J20" s="33"/>
      <c r="K20" s="33"/>
      <c r="M20" s="3"/>
      <c r="X20" s="4"/>
    </row>
    <row r="21" spans="1:30" s="33" customFormat="1" ht="17.25">
      <c r="A21" s="10"/>
      <c r="E21" s="2"/>
      <c r="I21" s="34"/>
      <c r="S21" s="3"/>
      <c r="AD21" s="4"/>
    </row>
    <row r="23" spans="2:3" ht="15.75">
      <c r="B23" s="19"/>
      <c r="C23" s="19"/>
    </row>
    <row r="24" spans="2:3" ht="15.75">
      <c r="B24" s="19"/>
      <c r="C24" s="19"/>
    </row>
    <row r="25" spans="2:3" ht="15.75">
      <c r="B25" s="19"/>
      <c r="C25" s="19"/>
    </row>
    <row r="26" spans="2:3" ht="15.75">
      <c r="B26" s="19"/>
      <c r="C26" s="19"/>
    </row>
    <row r="27" spans="2:3" ht="15.75">
      <c r="B27" s="19"/>
      <c r="C27" s="19"/>
    </row>
    <row r="28" spans="2:3" ht="15.75">
      <c r="B28" s="19"/>
      <c r="C28" s="19"/>
    </row>
    <row r="29" spans="2:3" ht="15.75">
      <c r="B29" s="19"/>
      <c r="C29" s="19"/>
    </row>
    <row r="30" spans="2:3" ht="15.75">
      <c r="B30" s="19"/>
      <c r="C30" s="19"/>
    </row>
    <row r="31" spans="2:3" ht="15.75">
      <c r="B31" s="19"/>
      <c r="C31" s="19"/>
    </row>
    <row r="32" spans="2:3" ht="15.75">
      <c r="B32" s="19"/>
      <c r="C32" s="19"/>
    </row>
    <row r="33" spans="2:3" ht="15.75">
      <c r="B33" s="19"/>
      <c r="C33" s="19"/>
    </row>
    <row r="34" spans="2:3" ht="15.75">
      <c r="B34" s="19"/>
      <c r="C34" s="19"/>
    </row>
    <row r="35" spans="2:3" ht="15.75">
      <c r="B35" s="19"/>
      <c r="C35" s="19"/>
    </row>
    <row r="36" spans="2:3" ht="15.75">
      <c r="B36" s="19"/>
      <c r="C36" s="19"/>
    </row>
    <row r="37" spans="2:3" ht="15.75">
      <c r="B37" s="19"/>
      <c r="C37" s="19"/>
    </row>
    <row r="38" spans="2:3" ht="15.75">
      <c r="B38" s="19"/>
      <c r="C38" s="19"/>
    </row>
    <row r="39" spans="2:3" ht="15.75">
      <c r="B39" s="19"/>
      <c r="C39" s="19"/>
    </row>
    <row r="40" spans="2:3" ht="15.75">
      <c r="B40" s="19"/>
      <c r="C40" s="19"/>
    </row>
    <row r="41" spans="2:3" ht="15.75">
      <c r="B41" s="19"/>
      <c r="C41" s="19"/>
    </row>
  </sheetData>
  <sheetProtection/>
  <mergeCells count="2">
    <mergeCell ref="A1:AJ1"/>
    <mergeCell ref="A2:AJ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X19"/>
  <sheetViews>
    <sheetView zoomScale="70" zoomScaleNormal="70" zoomScalePageLayoutView="0" workbookViewId="0" topLeftCell="A1">
      <selection activeCell="B7" sqref="B7"/>
    </sheetView>
  </sheetViews>
  <sheetFormatPr defaultColWidth="9.00390625" defaultRowHeight="15.75"/>
  <cols>
    <col min="1" max="11" width="17.625" style="77" customWidth="1"/>
    <col min="12" max="12" width="22.125" style="77" customWidth="1"/>
    <col min="13" max="16384" width="9.00390625" style="77" customWidth="1"/>
  </cols>
  <sheetData>
    <row r="1" spans="1:13" ht="30" customHeight="1">
      <c r="A1" s="247" t="str">
        <f>'人員薪資表(第10月-按月新增)'!A1:K1</f>
        <v>××股份有限公司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ht="30" customHeight="1">
      <c r="A2" s="247" t="s">
        <v>176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ht="30" customHeight="1" thickBot="1">
      <c r="L3" s="152" t="s">
        <v>12</v>
      </c>
    </row>
    <row r="4" spans="3:12" ht="30" customHeight="1" thickBot="1">
      <c r="C4" s="267" t="s">
        <v>177</v>
      </c>
      <c r="D4" s="268"/>
      <c r="E4" s="268"/>
      <c r="F4" s="268"/>
      <c r="G4" s="269"/>
      <c r="H4" s="267" t="s">
        <v>178</v>
      </c>
      <c r="I4" s="268"/>
      <c r="J4" s="268"/>
      <c r="K4" s="269"/>
      <c r="L4" s="152"/>
    </row>
    <row r="5" spans="1:13" s="115" customFormat="1" ht="75.75" customHeight="1" thickBot="1">
      <c r="A5" s="270" t="s">
        <v>172</v>
      </c>
      <c r="B5" s="41" t="s">
        <v>99</v>
      </c>
      <c r="C5" s="41" t="s">
        <v>100</v>
      </c>
      <c r="D5" s="41" t="s">
        <v>101</v>
      </c>
      <c r="E5" s="41" t="s">
        <v>179</v>
      </c>
      <c r="F5" s="41" t="s">
        <v>180</v>
      </c>
      <c r="G5" s="41" t="s">
        <v>181</v>
      </c>
      <c r="H5" s="41" t="s">
        <v>182</v>
      </c>
      <c r="I5" s="41" t="s">
        <v>183</v>
      </c>
      <c r="J5" s="41" t="s">
        <v>184</v>
      </c>
      <c r="K5" s="41" t="s">
        <v>185</v>
      </c>
      <c r="L5" s="42" t="s">
        <v>186</v>
      </c>
      <c r="M5" s="271" t="s">
        <v>187</v>
      </c>
    </row>
    <row r="6" spans="1:13" s="120" customFormat="1" ht="24">
      <c r="A6" s="116"/>
      <c r="B6" s="117"/>
      <c r="C6" s="118"/>
      <c r="D6" s="117"/>
      <c r="E6" s="117"/>
      <c r="F6" s="117"/>
      <c r="G6" s="117"/>
      <c r="H6" s="117"/>
      <c r="I6" s="117"/>
      <c r="J6" s="117"/>
      <c r="K6" s="117"/>
      <c r="L6" s="272"/>
      <c r="M6" s="273"/>
    </row>
    <row r="7" spans="1:13" ht="24">
      <c r="A7" s="90" t="s">
        <v>32</v>
      </c>
      <c r="B7" s="121">
        <f>'人員薪資表(第10月-按月新增)'!B7</f>
        <v>0</v>
      </c>
      <c r="C7" s="121">
        <f>'人員薪資表(第10月-按月新增)'!C7</f>
        <v>0</v>
      </c>
      <c r="D7" s="121">
        <f>'人員薪資表(第10月-按月新增)'!D7</f>
        <v>0</v>
      </c>
      <c r="E7" s="121"/>
      <c r="F7" s="121">
        <f>'人員薪資表(第10月-按月新增)'!H7</f>
        <v>0</v>
      </c>
      <c r="G7" s="121">
        <f>'人員薪資表(第10月-按月新增)'!E7</f>
        <v>0</v>
      </c>
      <c r="H7" s="121"/>
      <c r="I7" s="121"/>
      <c r="J7" s="121"/>
      <c r="K7" s="121"/>
      <c r="L7" s="274">
        <f>SUM(B7:G7)-SUM(H7:K7)</f>
        <v>0</v>
      </c>
      <c r="M7" s="275"/>
    </row>
    <row r="8" spans="1:13" ht="24">
      <c r="A8" s="90" t="s">
        <v>33</v>
      </c>
      <c r="B8" s="121">
        <f>'人員薪資表(第10月-按月新增)'!B8</f>
        <v>0</v>
      </c>
      <c r="C8" s="121">
        <f>'人員薪資表(第10月-按月新增)'!C8</f>
        <v>0</v>
      </c>
      <c r="D8" s="121">
        <f>'人員薪資表(第10月-按月新增)'!D8</f>
        <v>0</v>
      </c>
      <c r="E8" s="121"/>
      <c r="F8" s="121">
        <f>'人員薪資表(第10月-按月新增)'!H8</f>
        <v>0</v>
      </c>
      <c r="G8" s="121">
        <f>'人員薪資表(第10月-按月新增)'!E8</f>
        <v>0</v>
      </c>
      <c r="H8" s="121"/>
      <c r="I8" s="121"/>
      <c r="J8" s="121"/>
      <c r="K8" s="121"/>
      <c r="L8" s="274">
        <f>SUM(B8:G8)-SUM(H8:K8)</f>
        <v>0</v>
      </c>
      <c r="M8" s="275"/>
    </row>
    <row r="9" spans="1:13" ht="24">
      <c r="A9" s="90" t="s">
        <v>57</v>
      </c>
      <c r="B9" s="121">
        <f>'人員薪資表(第10月-按月新增)'!B9</f>
        <v>0</v>
      </c>
      <c r="C9" s="121">
        <f>'人員薪資表(第10月-按月新增)'!C9</f>
        <v>0</v>
      </c>
      <c r="D9" s="121">
        <f>'人員薪資表(第10月-按月新增)'!D9</f>
        <v>0</v>
      </c>
      <c r="E9" s="121"/>
      <c r="F9" s="121">
        <f>'人員薪資表(第10月-按月新增)'!H9</f>
        <v>0</v>
      </c>
      <c r="G9" s="121">
        <f>'人員薪資表(第10月-按月新增)'!E9</f>
        <v>0</v>
      </c>
      <c r="H9" s="121"/>
      <c r="I9" s="121"/>
      <c r="J9" s="121"/>
      <c r="K9" s="121"/>
      <c r="L9" s="274">
        <f>SUM(B9:G9)-SUM(H9:K9)</f>
        <v>0</v>
      </c>
      <c r="M9" s="275"/>
    </row>
    <row r="10" spans="1:13" ht="24">
      <c r="A10" s="90" t="s">
        <v>58</v>
      </c>
      <c r="B10" s="121">
        <f>'人員薪資表(第10月-按月新增)'!B10</f>
        <v>0</v>
      </c>
      <c r="C10" s="121">
        <f>'人員薪資表(第10月-按月新增)'!C10</f>
        <v>0</v>
      </c>
      <c r="D10" s="121">
        <f>'人員薪資表(第10月-按月新增)'!D10</f>
        <v>0</v>
      </c>
      <c r="E10" s="121"/>
      <c r="F10" s="121">
        <f>'人員薪資表(第10月-按月新增)'!H10</f>
        <v>0</v>
      </c>
      <c r="G10" s="121">
        <f>'人員薪資表(第10月-按月新增)'!E10</f>
        <v>0</v>
      </c>
      <c r="H10" s="121"/>
      <c r="I10" s="121"/>
      <c r="J10" s="121"/>
      <c r="K10" s="121"/>
      <c r="L10" s="274">
        <f>SUM(B10:G10)-SUM(H10:K10)</f>
        <v>0</v>
      </c>
      <c r="M10" s="275"/>
    </row>
    <row r="11" spans="1:13" ht="24">
      <c r="A11" s="90" t="s">
        <v>131</v>
      </c>
      <c r="B11" s="125"/>
      <c r="C11" s="125"/>
      <c r="D11" s="125"/>
      <c r="E11" s="125"/>
      <c r="F11" s="125"/>
      <c r="G11" s="125"/>
      <c r="H11" s="121"/>
      <c r="I11" s="121"/>
      <c r="J11" s="121"/>
      <c r="K11" s="121"/>
      <c r="L11" s="274">
        <f>SUM(B11:G11)-SUM(H11:K11)</f>
        <v>0</v>
      </c>
      <c r="M11" s="275"/>
    </row>
    <row r="12" spans="1:13" ht="24">
      <c r="A12" s="126"/>
      <c r="B12" s="125"/>
      <c r="C12" s="125"/>
      <c r="D12" s="125"/>
      <c r="E12" s="125"/>
      <c r="F12" s="125"/>
      <c r="G12" s="125"/>
      <c r="H12" s="121"/>
      <c r="I12" s="121"/>
      <c r="J12" s="121"/>
      <c r="K12" s="121"/>
      <c r="L12" s="274">
        <f>SUM(B12:G12)-SUM(H12:K12)</f>
        <v>0</v>
      </c>
      <c r="M12" s="275"/>
    </row>
    <row r="13" spans="1:13" ht="24.75" thickBot="1">
      <c r="A13" s="263" t="s">
        <v>56</v>
      </c>
      <c r="B13" s="276">
        <f>SUM(B7:B12)</f>
        <v>0</v>
      </c>
      <c r="C13" s="276">
        <f>SUM(C7:C12)</f>
        <v>0</v>
      </c>
      <c r="D13" s="276">
        <f>SUM(D7:D12)</f>
        <v>0</v>
      </c>
      <c r="E13" s="276"/>
      <c r="F13" s="276">
        <f>SUM(F7:F12)</f>
        <v>0</v>
      </c>
      <c r="G13" s="276">
        <f>SUM(G7:G12)</f>
        <v>0</v>
      </c>
      <c r="H13" s="277"/>
      <c r="I13" s="277"/>
      <c r="J13" s="277"/>
      <c r="K13" s="277"/>
      <c r="L13" s="276">
        <f>SUM(L7:L12)</f>
        <v>0</v>
      </c>
      <c r="M13" s="278"/>
    </row>
    <row r="14" spans="1:12" ht="24.75" customHeight="1">
      <c r="A14" s="225"/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</row>
    <row r="15" s="79" customFormat="1" ht="24.75" customHeight="1">
      <c r="A15" s="79" t="s">
        <v>188</v>
      </c>
    </row>
    <row r="16" spans="1:12" s="220" customFormat="1" ht="24.75" customHeight="1">
      <c r="A16" s="79" t="s">
        <v>189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131"/>
    </row>
    <row r="17" spans="1:12" s="33" customFormat="1" ht="24">
      <c r="A17" s="74"/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</row>
    <row r="18" spans="1:24" ht="24">
      <c r="A18" s="112"/>
      <c r="D18" s="113"/>
      <c r="E18" s="113"/>
      <c r="F18" s="113"/>
      <c r="G18" s="113"/>
      <c r="H18" s="113"/>
      <c r="I18" s="113"/>
      <c r="J18" s="113"/>
      <c r="K18" s="113"/>
      <c r="L18" s="134"/>
      <c r="M18" s="114"/>
      <c r="X18" s="135"/>
    </row>
    <row r="19" ht="24">
      <c r="C19" s="43"/>
    </row>
  </sheetData>
  <sheetProtection/>
  <mergeCells count="4">
    <mergeCell ref="A1:M1"/>
    <mergeCell ref="A2:M2"/>
    <mergeCell ref="C4:G4"/>
    <mergeCell ref="H4:K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DK25"/>
  <sheetViews>
    <sheetView zoomScale="75" zoomScaleNormal="75" zoomScaleSheetLayoutView="55" zoomScalePageLayoutView="0" workbookViewId="0" topLeftCell="A1">
      <selection activeCell="J17" sqref="J17"/>
    </sheetView>
  </sheetViews>
  <sheetFormatPr defaultColWidth="9.00390625" defaultRowHeight="15.75"/>
  <cols>
    <col min="1" max="6" width="17.625" style="77" customWidth="1"/>
    <col min="7" max="7" width="21.25390625" style="127" customWidth="1"/>
    <col min="8" max="10" width="17.625" style="77" customWidth="1"/>
    <col min="11" max="11" width="22.125" style="77" customWidth="1"/>
    <col min="12" max="16384" width="9.00390625" style="77" customWidth="1"/>
  </cols>
  <sheetData>
    <row r="1" spans="1:11" ht="30" customHeight="1">
      <c r="A1" s="247" t="str">
        <f>'[1]計畫經費彙總表(期中)'!A1:K1</f>
        <v>××股份有限公司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30" customHeight="1">
      <c r="A2" s="247" t="s">
        <v>171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1:11" ht="30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82" t="s">
        <v>12</v>
      </c>
    </row>
    <row r="4" spans="1:11" s="115" customFormat="1" ht="75.75" customHeight="1" thickBot="1">
      <c r="A4" s="256" t="s">
        <v>172</v>
      </c>
      <c r="B4" s="41" t="s">
        <v>99</v>
      </c>
      <c r="C4" s="41" t="s">
        <v>100</v>
      </c>
      <c r="D4" s="41" t="s">
        <v>101</v>
      </c>
      <c r="E4" s="41" t="s">
        <v>109</v>
      </c>
      <c r="F4" s="41" t="s">
        <v>96</v>
      </c>
      <c r="G4" s="41" t="s">
        <v>111</v>
      </c>
      <c r="H4" s="41" t="s">
        <v>110</v>
      </c>
      <c r="I4" s="41" t="s">
        <v>97</v>
      </c>
      <c r="J4" s="41" t="s">
        <v>108</v>
      </c>
      <c r="K4" s="42" t="s">
        <v>98</v>
      </c>
    </row>
    <row r="5" spans="1:11" s="115" customFormat="1" ht="49.5" customHeight="1" thickBot="1">
      <c r="A5" s="257"/>
      <c r="B5" s="118" t="s">
        <v>90</v>
      </c>
      <c r="C5" s="118" t="s">
        <v>91</v>
      </c>
      <c r="D5" s="118" t="s">
        <v>92</v>
      </c>
      <c r="E5" s="118" t="s">
        <v>93</v>
      </c>
      <c r="F5" s="118" t="s">
        <v>173</v>
      </c>
      <c r="G5" s="118" t="s">
        <v>174</v>
      </c>
      <c r="H5" s="118" t="s">
        <v>94</v>
      </c>
      <c r="I5" s="118" t="s">
        <v>175</v>
      </c>
      <c r="J5" s="118" t="s">
        <v>95</v>
      </c>
      <c r="K5" s="119" t="s">
        <v>129</v>
      </c>
    </row>
    <row r="6" spans="1:11" s="120" customFormat="1" ht="24">
      <c r="A6" s="116"/>
      <c r="B6" s="117"/>
      <c r="C6" s="118"/>
      <c r="D6" s="117"/>
      <c r="E6" s="117"/>
      <c r="F6" s="117"/>
      <c r="G6" s="117"/>
      <c r="H6" s="117"/>
      <c r="I6" s="118"/>
      <c r="J6" s="117"/>
      <c r="K6" s="119"/>
    </row>
    <row r="7" spans="1:11" ht="24">
      <c r="A7" s="90" t="s">
        <v>32</v>
      </c>
      <c r="B7" s="121">
        <v>0</v>
      </c>
      <c r="C7" s="121">
        <v>0</v>
      </c>
      <c r="D7" s="121">
        <v>0</v>
      </c>
      <c r="E7" s="121">
        <v>0</v>
      </c>
      <c r="F7" s="123">
        <f>SUM(B7:E7)</f>
        <v>0</v>
      </c>
      <c r="G7" s="122">
        <f>'工時記錄表(第11月-按月新增)'!AI5</f>
        <v>0</v>
      </c>
      <c r="H7" s="121">
        <v>0</v>
      </c>
      <c r="I7" s="123">
        <f>ROUND(F7*G7,0)+H7</f>
        <v>0</v>
      </c>
      <c r="J7" s="121"/>
      <c r="K7" s="124">
        <f aca="true" t="shared" si="0" ref="K7:K12">SUM(I7:J7)</f>
        <v>0</v>
      </c>
    </row>
    <row r="8" spans="1:11" ht="24">
      <c r="A8" s="90" t="s">
        <v>33</v>
      </c>
      <c r="B8" s="121">
        <v>0</v>
      </c>
      <c r="C8" s="121">
        <v>0</v>
      </c>
      <c r="D8" s="121">
        <v>0</v>
      </c>
      <c r="E8" s="121">
        <v>0</v>
      </c>
      <c r="F8" s="123">
        <f>SUM(B8:E8)</f>
        <v>0</v>
      </c>
      <c r="G8" s="122">
        <f>'工時記錄表(第11月-按月新增)'!AI6</f>
        <v>0</v>
      </c>
      <c r="H8" s="121">
        <v>0</v>
      </c>
      <c r="I8" s="123">
        <f>ROUND(F8*G8,0)+H8</f>
        <v>0</v>
      </c>
      <c r="J8" s="121"/>
      <c r="K8" s="124">
        <f t="shared" si="0"/>
        <v>0</v>
      </c>
    </row>
    <row r="9" spans="1:11" ht="24">
      <c r="A9" s="90" t="s">
        <v>57</v>
      </c>
      <c r="B9" s="121">
        <v>0</v>
      </c>
      <c r="C9" s="121">
        <v>0</v>
      </c>
      <c r="D9" s="121">
        <v>0</v>
      </c>
      <c r="E9" s="121">
        <v>0</v>
      </c>
      <c r="F9" s="123">
        <f>SUM(B9:E9)</f>
        <v>0</v>
      </c>
      <c r="G9" s="122">
        <f>'工時記錄表(第11月-按月新增)'!AI7</f>
        <v>0</v>
      </c>
      <c r="H9" s="121">
        <v>0</v>
      </c>
      <c r="I9" s="123">
        <f>ROUND(F9*G9,0)+H9</f>
        <v>0</v>
      </c>
      <c r="J9" s="121"/>
      <c r="K9" s="124">
        <f t="shared" si="0"/>
        <v>0</v>
      </c>
    </row>
    <row r="10" spans="1:11" ht="24">
      <c r="A10" s="90" t="s">
        <v>58</v>
      </c>
      <c r="B10" s="125">
        <v>0</v>
      </c>
      <c r="C10" s="121">
        <v>0</v>
      </c>
      <c r="D10" s="121">
        <v>0</v>
      </c>
      <c r="E10" s="121">
        <v>0</v>
      </c>
      <c r="F10" s="123">
        <f>SUM(B10:E10)</f>
        <v>0</v>
      </c>
      <c r="G10" s="122">
        <f>'工時記錄表(第11月-按月新增)'!AI8</f>
        <v>0</v>
      </c>
      <c r="H10" s="121">
        <v>0</v>
      </c>
      <c r="I10" s="123">
        <f>ROUND(F10*G10,0)+H10</f>
        <v>0</v>
      </c>
      <c r="J10" s="121"/>
      <c r="K10" s="124">
        <f t="shared" si="0"/>
        <v>0</v>
      </c>
    </row>
    <row r="11" spans="1:11" ht="24">
      <c r="A11" s="90" t="s">
        <v>131</v>
      </c>
      <c r="B11" s="125"/>
      <c r="C11" s="125"/>
      <c r="D11" s="125"/>
      <c r="E11" s="125"/>
      <c r="F11" s="123">
        <f>SUM(B11:E11)</f>
        <v>0</v>
      </c>
      <c r="G11" s="122"/>
      <c r="H11" s="125"/>
      <c r="I11" s="123">
        <f>ROUND(F11*G11,0)+H11</f>
        <v>0</v>
      </c>
      <c r="J11" s="121"/>
      <c r="K11" s="124">
        <f t="shared" si="0"/>
        <v>0</v>
      </c>
    </row>
    <row r="12" spans="1:11" ht="24">
      <c r="A12" s="126"/>
      <c r="B12" s="125"/>
      <c r="C12" s="125"/>
      <c r="D12" s="125"/>
      <c r="E12" s="125"/>
      <c r="F12" s="123">
        <f>SUM(B12:E12)</f>
        <v>0</v>
      </c>
      <c r="G12" s="122"/>
      <c r="H12" s="125"/>
      <c r="I12" s="123">
        <f>ROUND(F12*G12,0)+H12</f>
        <v>0</v>
      </c>
      <c r="J12" s="121"/>
      <c r="K12" s="124">
        <f t="shared" si="0"/>
        <v>0</v>
      </c>
    </row>
    <row r="13" spans="1:11" s="127" customFormat="1" ht="24.75" thickBot="1">
      <c r="A13" s="263" t="s">
        <v>56</v>
      </c>
      <c r="B13" s="264">
        <f>SUM(B7:B12)</f>
        <v>0</v>
      </c>
      <c r="C13" s="264">
        <f aca="true" t="shared" si="1" ref="C13:K13">SUM(C7:C12)</f>
        <v>0</v>
      </c>
      <c r="D13" s="264">
        <f t="shared" si="1"/>
        <v>0</v>
      </c>
      <c r="E13" s="264">
        <f>SUM(E7:E12)</f>
        <v>0</v>
      </c>
      <c r="F13" s="264">
        <f t="shared" si="1"/>
        <v>0</v>
      </c>
      <c r="G13" s="265">
        <f t="shared" si="1"/>
        <v>0</v>
      </c>
      <c r="H13" s="264">
        <f>SUM(H7:H12)</f>
        <v>0</v>
      </c>
      <c r="I13" s="264">
        <f t="shared" si="1"/>
        <v>0</v>
      </c>
      <c r="J13" s="264">
        <f>SUM(J7:J12)</f>
        <v>0</v>
      </c>
      <c r="K13" s="266">
        <f t="shared" si="1"/>
        <v>0</v>
      </c>
    </row>
    <row r="14" spans="1:11" s="127" customFormat="1" ht="24.75" customHeight="1">
      <c r="A14" s="44"/>
      <c r="B14" s="128"/>
      <c r="C14" s="128"/>
      <c r="D14" s="128"/>
      <c r="E14" s="128"/>
      <c r="F14" s="128"/>
      <c r="G14" s="128"/>
      <c r="H14" s="128"/>
      <c r="I14" s="128"/>
      <c r="J14" s="128"/>
      <c r="K14" s="128"/>
    </row>
    <row r="15" spans="1:11" s="130" customFormat="1" ht="24.75" customHeight="1">
      <c r="A15" s="249" t="s">
        <v>71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</row>
    <row r="16" spans="1:11" s="220" customFormat="1" ht="24.75" customHeight="1">
      <c r="A16" s="79" t="s">
        <v>50</v>
      </c>
      <c r="B16" s="79"/>
      <c r="C16" s="79"/>
      <c r="D16" s="79"/>
      <c r="E16" s="79"/>
      <c r="F16" s="79"/>
      <c r="G16" s="130"/>
      <c r="H16" s="79"/>
      <c r="I16" s="131"/>
      <c r="J16" s="131"/>
      <c r="K16" s="131"/>
    </row>
    <row r="17" spans="1:11" s="130" customFormat="1" ht="24.75" customHeight="1">
      <c r="A17" s="78" t="s">
        <v>73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</row>
    <row r="18" spans="1:11" s="220" customFormat="1" ht="24.75" customHeight="1">
      <c r="A18" s="249" t="s">
        <v>76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</row>
    <row r="19" spans="1:11" s="220" customFormat="1" ht="24.75" customHeight="1">
      <c r="A19" s="249" t="s">
        <v>161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</row>
    <row r="20" spans="1:11" s="220" customFormat="1" ht="24.75" customHeight="1">
      <c r="A20" s="249" t="s">
        <v>72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</row>
    <row r="21" spans="1:11" s="220" customFormat="1" ht="24.75" customHeight="1">
      <c r="A21" s="249" t="s">
        <v>75</v>
      </c>
      <c r="B21" s="249"/>
      <c r="C21" s="249"/>
      <c r="D21" s="249"/>
      <c r="E21" s="249"/>
      <c r="F21" s="249"/>
      <c r="G21" s="249"/>
      <c r="H21" s="249"/>
      <c r="I21" s="249"/>
      <c r="J21" s="249"/>
      <c r="K21" s="249"/>
    </row>
    <row r="22" spans="1:11" s="220" customFormat="1" ht="24.75" customHeight="1">
      <c r="A22" s="249" t="s">
        <v>74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</row>
    <row r="23" spans="1:11" s="33" customFormat="1" ht="24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1:115" ht="24">
      <c r="A24" s="112"/>
      <c r="D24" s="113"/>
      <c r="E24" s="113"/>
      <c r="F24" s="113"/>
      <c r="G24" s="132"/>
      <c r="H24" s="113"/>
      <c r="I24" s="133"/>
      <c r="J24" s="134"/>
      <c r="K24" s="134"/>
      <c r="M24" s="114"/>
      <c r="X24" s="135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</row>
    <row r="25" ht="24">
      <c r="C25" s="43"/>
    </row>
  </sheetData>
  <sheetProtection/>
  <mergeCells count="9">
    <mergeCell ref="A20:K20"/>
    <mergeCell ref="A21:K21"/>
    <mergeCell ref="A22:K22"/>
    <mergeCell ref="A1:K1"/>
    <mergeCell ref="A2:K2"/>
    <mergeCell ref="A4:A5"/>
    <mergeCell ref="A15:K15"/>
    <mergeCell ref="A18:K18"/>
    <mergeCell ref="A19:K1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Y781"/>
  <sheetViews>
    <sheetView zoomScale="85" zoomScaleNormal="85" zoomScalePageLayoutView="0" workbookViewId="0" topLeftCell="A1">
      <selection activeCell="E20" sqref="E20"/>
    </sheetView>
  </sheetViews>
  <sheetFormatPr defaultColWidth="10.625" defaultRowHeight="15.75"/>
  <cols>
    <col min="1" max="1" width="28.00390625" style="5" customWidth="1"/>
    <col min="2" max="2" width="14.625" style="36" customWidth="1"/>
    <col min="3" max="8" width="15.50390625" style="36" customWidth="1"/>
    <col min="9" max="11" width="14.625" style="36" customWidth="1"/>
    <col min="12" max="12" width="14.625" style="29" customWidth="1"/>
    <col min="13" max="15" width="14.625" style="5" customWidth="1"/>
    <col min="16" max="16" width="3.75390625" style="5" customWidth="1"/>
    <col min="17" max="16384" width="10.625" style="5" customWidth="1"/>
  </cols>
  <sheetData>
    <row r="1" spans="1:15" ht="30" customHeight="1">
      <c r="A1" s="240" t="s">
        <v>55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</row>
    <row r="2" spans="1:15" ht="29.25" customHeight="1">
      <c r="A2" s="240" t="s">
        <v>145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spans="1:15" ht="28.5" customHeight="1">
      <c r="A3" s="242" t="s">
        <v>148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4" spans="1:15" ht="21" customHeight="1">
      <c r="A4" s="73" t="s">
        <v>48</v>
      </c>
      <c r="B4" s="29"/>
      <c r="C4" s="29"/>
      <c r="D4" s="29"/>
      <c r="E4" s="29"/>
      <c r="F4" s="29"/>
      <c r="G4" s="29"/>
      <c r="H4" s="29"/>
      <c r="I4" s="29"/>
      <c r="J4" s="29"/>
      <c r="K4" s="29"/>
      <c r="O4" s="9" t="s">
        <v>16</v>
      </c>
    </row>
    <row r="5" spans="1:15" s="18" customFormat="1" ht="33.75" customHeight="1">
      <c r="A5" s="17"/>
      <c r="B5" s="244" t="s">
        <v>31</v>
      </c>
      <c r="C5" s="245"/>
      <c r="D5" s="245"/>
      <c r="E5" s="246"/>
      <c r="F5" s="239" t="s">
        <v>149</v>
      </c>
      <c r="G5" s="239"/>
      <c r="H5" s="239"/>
      <c r="I5" s="244" t="s">
        <v>150</v>
      </c>
      <c r="J5" s="245"/>
      <c r="K5" s="245"/>
      <c r="L5" s="246"/>
      <c r="M5" s="239" t="s">
        <v>146</v>
      </c>
      <c r="N5" s="239"/>
      <c r="O5" s="239"/>
    </row>
    <row r="6" spans="1:25" ht="15.75">
      <c r="A6" s="21" t="s">
        <v>17</v>
      </c>
      <c r="B6" s="22" t="s">
        <v>18</v>
      </c>
      <c r="C6" s="22" t="s">
        <v>19</v>
      </c>
      <c r="D6" s="22" t="s">
        <v>20</v>
      </c>
      <c r="E6" s="221" t="s">
        <v>164</v>
      </c>
      <c r="F6" s="22" t="s">
        <v>18</v>
      </c>
      <c r="G6" s="22" t="s">
        <v>19</v>
      </c>
      <c r="H6" s="22" t="s">
        <v>20</v>
      </c>
      <c r="I6" s="22" t="s">
        <v>18</v>
      </c>
      <c r="J6" s="22" t="s">
        <v>19</v>
      </c>
      <c r="K6" s="22" t="s">
        <v>20</v>
      </c>
      <c r="L6" s="221" t="s">
        <v>164</v>
      </c>
      <c r="M6" s="22" t="s">
        <v>18</v>
      </c>
      <c r="N6" s="22" t="s">
        <v>19</v>
      </c>
      <c r="O6" s="22" t="s">
        <v>20</v>
      </c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7" customFormat="1" ht="23.25" customHeight="1">
      <c r="A7" s="27" t="s">
        <v>116</v>
      </c>
      <c r="B7" s="32"/>
      <c r="C7" s="32"/>
      <c r="D7" s="30">
        <f>SUM(B7:C7)</f>
        <v>0</v>
      </c>
      <c r="E7" s="222" t="e">
        <f>D7/$D$15</f>
        <v>#DIV/0!</v>
      </c>
      <c r="F7" s="218"/>
      <c r="G7" s="218"/>
      <c r="H7" s="30">
        <f>F7+G7</f>
        <v>0</v>
      </c>
      <c r="I7" s="31" t="e">
        <f>IF(K7&gt;D7,B7,ROUND(B7/D7*K7,0))</f>
        <v>#DIV/0!</v>
      </c>
      <c r="J7" s="31" t="e">
        <f>K7-I7</f>
        <v>#DIV/0!</v>
      </c>
      <c r="K7" s="31">
        <f>'消耗性器材及原材料費'!J21</f>
        <v>0</v>
      </c>
      <c r="L7" s="224" t="e">
        <f>K7/$K$15</f>
        <v>#DIV/0!</v>
      </c>
      <c r="M7" s="31" t="e">
        <f>B7-F7-I7</f>
        <v>#DIV/0!</v>
      </c>
      <c r="N7" s="163" t="e">
        <f>C7-G7-J7</f>
        <v>#DIV/0!</v>
      </c>
      <c r="O7" s="163">
        <f>D7-H7-K7</f>
        <v>0</v>
      </c>
      <c r="P7" s="20"/>
      <c r="Q7" s="154" t="e">
        <f aca="true" t="shared" si="0" ref="Q7:Q15">K7-J7-I7</f>
        <v>#DIV/0!</v>
      </c>
      <c r="R7" s="154" t="e">
        <f aca="true" t="shared" si="1" ref="R7:R15">O7-N7-M7</f>
        <v>#DIV/0!</v>
      </c>
      <c r="S7" s="20"/>
      <c r="T7" s="20"/>
      <c r="U7" s="20"/>
      <c r="V7" s="20"/>
      <c r="W7" s="20"/>
      <c r="X7" s="20"/>
      <c r="Y7" s="20"/>
    </row>
    <row r="8" spans="1:25" s="7" customFormat="1" ht="21.75" customHeight="1">
      <c r="A8" s="27" t="s">
        <v>117</v>
      </c>
      <c r="B8" s="32"/>
      <c r="C8" s="32"/>
      <c r="D8" s="30">
        <f>SUM(B8:C8)</f>
        <v>0</v>
      </c>
      <c r="E8" s="222" t="e">
        <f>D8/$D$15</f>
        <v>#DIV/0!</v>
      </c>
      <c r="F8" s="218"/>
      <c r="G8" s="218"/>
      <c r="H8" s="30">
        <f>F8+G8</f>
        <v>0</v>
      </c>
      <c r="I8" s="31" t="e">
        <f>IF(K8&gt;D8,B8,ROUND(B8/D8*K8,0))</f>
        <v>#DIV/0!</v>
      </c>
      <c r="J8" s="31" t="e">
        <f aca="true" t="shared" si="2" ref="J8:J15">K8-I8</f>
        <v>#DIV/0!</v>
      </c>
      <c r="K8" s="31">
        <f>'全新設備之購買費'!K21</f>
        <v>0</v>
      </c>
      <c r="L8" s="224" t="e">
        <f>K8/$K$15</f>
        <v>#DIV/0!</v>
      </c>
      <c r="M8" s="31" t="e">
        <f aca="true" t="shared" si="3" ref="M8:M14">B8-F8-I8</f>
        <v>#DIV/0!</v>
      </c>
      <c r="N8" s="163" t="e">
        <f aca="true" t="shared" si="4" ref="N8:N15">C8-G8-J8</f>
        <v>#DIV/0!</v>
      </c>
      <c r="O8" s="163">
        <f aca="true" t="shared" si="5" ref="O8:O15">D8-H8-K8</f>
        <v>0</v>
      </c>
      <c r="P8" s="20"/>
      <c r="Q8" s="154" t="e">
        <f t="shared" si="0"/>
        <v>#DIV/0!</v>
      </c>
      <c r="R8" s="154" t="e">
        <f t="shared" si="1"/>
        <v>#DIV/0!</v>
      </c>
      <c r="S8" s="20"/>
      <c r="T8" s="20"/>
      <c r="U8" s="20"/>
      <c r="V8" s="20"/>
      <c r="W8" s="20"/>
      <c r="X8" s="20"/>
      <c r="Y8" s="20"/>
    </row>
    <row r="9" spans="1:25" s="7" customFormat="1" ht="23.25" customHeight="1">
      <c r="A9" s="27" t="s">
        <v>118</v>
      </c>
      <c r="B9" s="32"/>
      <c r="C9" s="32"/>
      <c r="D9" s="30">
        <f>SUM(B9:C9)</f>
        <v>0</v>
      </c>
      <c r="E9" s="222" t="e">
        <f>D9/$D$15</f>
        <v>#DIV/0!</v>
      </c>
      <c r="F9" s="218"/>
      <c r="G9" s="218"/>
      <c r="H9" s="30">
        <f>F9+G9</f>
        <v>0</v>
      </c>
      <c r="I9" s="31" t="e">
        <f>IF(K9&gt;D9,B9,ROUND(B9/D9*K9,0))</f>
        <v>#DIV/0!</v>
      </c>
      <c r="J9" s="31" t="e">
        <f t="shared" si="2"/>
        <v>#DIV/0!</v>
      </c>
      <c r="K9" s="31">
        <f>'既有設備之改善費'!K13</f>
        <v>0</v>
      </c>
      <c r="L9" s="224" t="e">
        <f>K9/$K$15</f>
        <v>#DIV/0!</v>
      </c>
      <c r="M9" s="31" t="e">
        <f t="shared" si="3"/>
        <v>#DIV/0!</v>
      </c>
      <c r="N9" s="163" t="e">
        <f t="shared" si="4"/>
        <v>#DIV/0!</v>
      </c>
      <c r="O9" s="163">
        <f t="shared" si="5"/>
        <v>0</v>
      </c>
      <c r="P9" s="20"/>
      <c r="Q9" s="154" t="e">
        <f t="shared" si="0"/>
        <v>#DIV/0!</v>
      </c>
      <c r="R9" s="154" t="e">
        <f t="shared" si="1"/>
        <v>#DIV/0!</v>
      </c>
      <c r="S9" s="20"/>
      <c r="T9" s="20"/>
      <c r="U9" s="20"/>
      <c r="V9" s="20"/>
      <c r="W9" s="20"/>
      <c r="X9" s="20"/>
      <c r="Y9" s="20"/>
    </row>
    <row r="10" spans="1:25" s="7" customFormat="1" ht="23.25" customHeight="1">
      <c r="A10" s="27" t="s">
        <v>121</v>
      </c>
      <c r="B10" s="32"/>
      <c r="C10" s="32"/>
      <c r="D10" s="30">
        <f>B10+C10</f>
        <v>0</v>
      </c>
      <c r="E10" s="222" t="e">
        <f>D10/$D$15</f>
        <v>#DIV/0!</v>
      </c>
      <c r="F10" s="218"/>
      <c r="G10" s="218"/>
      <c r="H10" s="30">
        <f>F10+G10</f>
        <v>0</v>
      </c>
      <c r="I10" s="31" t="e">
        <f>IF(K10&gt;D10,B10,ROUND(B10/D10*K10,0))</f>
        <v>#DIV/0!</v>
      </c>
      <c r="J10" s="31" t="e">
        <f t="shared" si="2"/>
        <v>#DIV/0!</v>
      </c>
      <c r="K10" s="31">
        <f>'委託研究或驗證費'!K13</f>
        <v>0</v>
      </c>
      <c r="L10" s="224" t="e">
        <f>K10/$K$15</f>
        <v>#DIV/0!</v>
      </c>
      <c r="M10" s="31" t="e">
        <f t="shared" si="3"/>
        <v>#DIV/0!</v>
      </c>
      <c r="N10" s="163" t="e">
        <f t="shared" si="4"/>
        <v>#DIV/0!</v>
      </c>
      <c r="O10" s="163">
        <f t="shared" si="5"/>
        <v>0</v>
      </c>
      <c r="P10" s="20"/>
      <c r="Q10" s="154" t="e">
        <f t="shared" si="0"/>
        <v>#DIV/0!</v>
      </c>
      <c r="R10" s="154" t="e">
        <f t="shared" si="1"/>
        <v>#DIV/0!</v>
      </c>
      <c r="S10" s="20"/>
      <c r="T10" s="20"/>
      <c r="U10" s="20"/>
      <c r="V10" s="20"/>
      <c r="W10" s="20"/>
      <c r="X10" s="20"/>
      <c r="Y10" s="20"/>
    </row>
    <row r="11" spans="1:25" s="7" customFormat="1" ht="23.25" customHeight="1">
      <c r="A11" s="27" t="s">
        <v>119</v>
      </c>
      <c r="B11" s="38">
        <v>0</v>
      </c>
      <c r="C11" s="38">
        <f>SUM(C12:C13)</f>
        <v>0</v>
      </c>
      <c r="D11" s="39">
        <f>SUM(D12:D13)</f>
        <v>0</v>
      </c>
      <c r="E11" s="222" t="e">
        <f>D11/$D$15</f>
        <v>#DIV/0!</v>
      </c>
      <c r="F11" s="38">
        <f>SUM(F12:F13)</f>
        <v>0</v>
      </c>
      <c r="G11" s="38">
        <f>SUM(G12:G13)</f>
        <v>0</v>
      </c>
      <c r="H11" s="30">
        <f>G11</f>
        <v>0</v>
      </c>
      <c r="I11" s="192">
        <v>0</v>
      </c>
      <c r="J11" s="31">
        <f>K11</f>
        <v>0</v>
      </c>
      <c r="K11" s="39">
        <f>SUM(K12:K13)</f>
        <v>0</v>
      </c>
      <c r="L11" s="224" t="e">
        <f>K11/$K$15</f>
        <v>#DIV/0!</v>
      </c>
      <c r="M11" s="192">
        <f>B11-F11-I11</f>
        <v>0</v>
      </c>
      <c r="N11" s="163">
        <f t="shared" si="4"/>
        <v>0</v>
      </c>
      <c r="O11" s="163">
        <f t="shared" si="5"/>
        <v>0</v>
      </c>
      <c r="P11" s="20"/>
      <c r="Q11" s="154">
        <f t="shared" si="0"/>
        <v>0</v>
      </c>
      <c r="R11" s="154">
        <f t="shared" si="1"/>
        <v>0</v>
      </c>
      <c r="S11" s="20"/>
      <c r="T11" s="20"/>
      <c r="U11" s="20"/>
      <c r="V11" s="20"/>
      <c r="W11" s="20"/>
      <c r="X11" s="20"/>
      <c r="Y11" s="20"/>
    </row>
    <row r="12" spans="1:25" s="7" customFormat="1" ht="23.25" customHeight="1">
      <c r="A12" s="27" t="s">
        <v>21</v>
      </c>
      <c r="B12" s="192">
        <v>0</v>
      </c>
      <c r="C12" s="32"/>
      <c r="D12" s="30">
        <f>B12+C12</f>
        <v>0</v>
      </c>
      <c r="E12" s="222"/>
      <c r="F12" s="192">
        <v>0</v>
      </c>
      <c r="G12" s="218"/>
      <c r="H12" s="30">
        <f>G12</f>
        <v>0</v>
      </c>
      <c r="I12" s="192">
        <v>0</v>
      </c>
      <c r="J12" s="31">
        <f>K12</f>
        <v>0</v>
      </c>
      <c r="K12" s="30">
        <f>'人員薪資表(第7月-按月新增)'!J13+'人員薪資表(第8月-按月新增)'!J13+'人員薪資表(第9月-按月新增)'!J13+'人員薪資表(第10月-按月新增)'!J13+'人員薪資表(第11月-按月新增)'!J13+'人員薪資表(第12月-按月新增)'!J13</f>
        <v>0</v>
      </c>
      <c r="L12" s="30"/>
      <c r="M12" s="192">
        <f t="shared" si="3"/>
        <v>0</v>
      </c>
      <c r="N12" s="163">
        <f t="shared" si="4"/>
        <v>0</v>
      </c>
      <c r="O12" s="163">
        <f t="shared" si="5"/>
        <v>0</v>
      </c>
      <c r="P12" s="20"/>
      <c r="Q12" s="154">
        <f t="shared" si="0"/>
        <v>0</v>
      </c>
      <c r="R12" s="154">
        <f t="shared" si="1"/>
        <v>0</v>
      </c>
      <c r="S12" s="20"/>
      <c r="T12" s="20"/>
      <c r="U12" s="20"/>
      <c r="V12" s="20"/>
      <c r="W12" s="20"/>
      <c r="X12" s="20"/>
      <c r="Y12" s="20"/>
    </row>
    <row r="13" spans="1:25" s="7" customFormat="1" ht="23.25" customHeight="1">
      <c r="A13" s="27" t="s">
        <v>120</v>
      </c>
      <c r="B13" s="192">
        <v>0</v>
      </c>
      <c r="C13" s="32"/>
      <c r="D13" s="30">
        <f>B13+C13</f>
        <v>0</v>
      </c>
      <c r="E13" s="222"/>
      <c r="F13" s="192">
        <v>0</v>
      </c>
      <c r="G13" s="218"/>
      <c r="H13" s="30">
        <f>G13</f>
        <v>0</v>
      </c>
      <c r="I13" s="192">
        <v>0</v>
      </c>
      <c r="J13" s="31">
        <f>K13</f>
        <v>0</v>
      </c>
      <c r="K13" s="30">
        <f>'顧問'!D14</f>
        <v>0</v>
      </c>
      <c r="L13" s="30"/>
      <c r="M13" s="192">
        <f t="shared" si="3"/>
        <v>0</v>
      </c>
      <c r="N13" s="163">
        <f t="shared" si="4"/>
        <v>0</v>
      </c>
      <c r="O13" s="163">
        <f t="shared" si="5"/>
        <v>0</v>
      </c>
      <c r="P13" s="20"/>
      <c r="Q13" s="154">
        <f t="shared" si="0"/>
        <v>0</v>
      </c>
      <c r="R13" s="154">
        <f t="shared" si="1"/>
        <v>0</v>
      </c>
      <c r="S13" s="20"/>
      <c r="T13" s="20"/>
      <c r="U13" s="20"/>
      <c r="V13" s="20"/>
      <c r="W13" s="20"/>
      <c r="X13" s="20"/>
      <c r="Y13" s="20"/>
    </row>
    <row r="14" spans="1:25" s="59" customFormat="1" ht="23.25" customHeight="1">
      <c r="A14" s="57" t="s">
        <v>115</v>
      </c>
      <c r="B14" s="192">
        <v>0</v>
      </c>
      <c r="C14" s="76"/>
      <c r="D14" s="30">
        <f>B14+C14</f>
        <v>0</v>
      </c>
      <c r="E14" s="222" t="e">
        <f>D14/$D$15</f>
        <v>#DIV/0!</v>
      </c>
      <c r="F14" s="192">
        <v>0</v>
      </c>
      <c r="G14" s="218"/>
      <c r="H14" s="30">
        <f>G14</f>
        <v>0</v>
      </c>
      <c r="I14" s="192">
        <v>0</v>
      </c>
      <c r="J14" s="31">
        <f>K14-I14</f>
        <v>0</v>
      </c>
      <c r="K14" s="31">
        <f>'無形資產引進費'!K13</f>
        <v>0</v>
      </c>
      <c r="L14" s="223" t="e">
        <f>K14/$K$15</f>
        <v>#DIV/0!</v>
      </c>
      <c r="M14" s="192">
        <f t="shared" si="3"/>
        <v>0</v>
      </c>
      <c r="N14" s="163">
        <f t="shared" si="4"/>
        <v>0</v>
      </c>
      <c r="O14" s="163">
        <f t="shared" si="5"/>
        <v>0</v>
      </c>
      <c r="P14" s="58"/>
      <c r="Q14" s="154">
        <f t="shared" si="0"/>
        <v>0</v>
      </c>
      <c r="R14" s="154">
        <f t="shared" si="1"/>
        <v>0</v>
      </c>
      <c r="S14" s="58"/>
      <c r="T14" s="58"/>
      <c r="U14" s="58"/>
      <c r="V14" s="58"/>
      <c r="W14" s="58"/>
      <c r="X14" s="58"/>
      <c r="Y14" s="58"/>
    </row>
    <row r="15" spans="1:25" s="7" customFormat="1" ht="22.5" customHeight="1">
      <c r="A15" s="23" t="s">
        <v>22</v>
      </c>
      <c r="B15" s="192">
        <f>SUM(B7:B10,B14)</f>
        <v>0</v>
      </c>
      <c r="C15" s="192">
        <f>SUM(C7:C10,C12:C14)</f>
        <v>0</v>
      </c>
      <c r="D15" s="192">
        <f>SUM(D7:D10,D12:D14)</f>
        <v>0</v>
      </c>
      <c r="E15" s="192"/>
      <c r="F15" s="192">
        <f>SUM(F7:F10,F14)</f>
        <v>0</v>
      </c>
      <c r="G15" s="192">
        <f>SUM(G7:G10,G12:G14)</f>
        <v>0</v>
      </c>
      <c r="H15" s="30">
        <f>F15+G15</f>
        <v>0</v>
      </c>
      <c r="I15" s="31" t="e">
        <f>IF(K15&gt;D15,B15,ROUND(B15/D15*K15,0))</f>
        <v>#DIV/0!</v>
      </c>
      <c r="J15" s="31" t="e">
        <f t="shared" si="2"/>
        <v>#DIV/0!</v>
      </c>
      <c r="K15" s="192">
        <f>SUM(K7:K10,K12:K14)</f>
        <v>0</v>
      </c>
      <c r="L15" s="192"/>
      <c r="M15" s="31" t="e">
        <f>B15-F15-I15</f>
        <v>#DIV/0!</v>
      </c>
      <c r="N15" s="163" t="e">
        <f t="shared" si="4"/>
        <v>#DIV/0!</v>
      </c>
      <c r="O15" s="163">
        <f t="shared" si="5"/>
        <v>0</v>
      </c>
      <c r="P15" s="20"/>
      <c r="Q15" s="154" t="e">
        <f t="shared" si="0"/>
        <v>#DIV/0!</v>
      </c>
      <c r="R15" s="154" t="e">
        <f t="shared" si="1"/>
        <v>#DIV/0!</v>
      </c>
      <c r="S15" s="20"/>
      <c r="T15" s="20"/>
      <c r="U15" s="20"/>
      <c r="V15" s="20"/>
      <c r="W15" s="20"/>
      <c r="X15" s="20"/>
      <c r="Y15" s="20"/>
    </row>
    <row r="16" spans="1:25" s="7" customFormat="1" ht="15.75">
      <c r="A16" s="28"/>
      <c r="B16" s="28"/>
      <c r="C16" s="28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2:12" s="6" customFormat="1" ht="13.5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 s="6" customFormat="1" ht="13.5">
      <c r="A18" s="6" t="s">
        <v>26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s="6" customFormat="1" ht="13.5">
      <c r="A19" s="6" t="s">
        <v>151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2:12" s="6" customFormat="1" ht="13.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3" s="33" customFormat="1" ht="17.25">
      <c r="A21" s="55" t="s">
        <v>35</v>
      </c>
      <c r="C21" s="2" t="s">
        <v>23</v>
      </c>
      <c r="D21" s="2"/>
      <c r="E21" s="2"/>
      <c r="F21" s="2"/>
      <c r="G21" s="2"/>
      <c r="H21" s="2"/>
      <c r="I21" s="3" t="s">
        <v>24</v>
      </c>
      <c r="J21" s="34"/>
      <c r="M21" s="4" t="s">
        <v>25</v>
      </c>
    </row>
    <row r="22" s="35" customFormat="1" ht="25.5" customHeight="1">
      <c r="M22" s="1" t="s">
        <v>34</v>
      </c>
    </row>
    <row r="23" spans="1:11" ht="13.5">
      <c r="A23" s="6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2:12" s="6" customFormat="1" ht="13.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2:12" s="6" customFormat="1" ht="13.5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2:12" s="6" customFormat="1" ht="13.5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2:12" s="6" customFormat="1" ht="13.5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2:12" s="6" customFormat="1" ht="13.5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2:12" s="6" customFormat="1" ht="13.5">
      <c r="B29" s="29"/>
      <c r="C29" s="37"/>
      <c r="D29" s="37"/>
      <c r="E29" s="37"/>
      <c r="F29" s="37"/>
      <c r="G29" s="37"/>
      <c r="H29" s="37"/>
      <c r="I29" s="29"/>
      <c r="J29" s="29"/>
      <c r="K29" s="29"/>
      <c r="L29" s="29"/>
    </row>
    <row r="30" spans="2:12" s="6" customFormat="1" ht="13.5">
      <c r="B30" s="29"/>
      <c r="C30" s="37"/>
      <c r="D30" s="37"/>
      <c r="E30" s="37"/>
      <c r="F30" s="37"/>
      <c r="G30" s="37"/>
      <c r="H30" s="37"/>
      <c r="I30" s="29"/>
      <c r="J30" s="29"/>
      <c r="K30" s="29"/>
      <c r="L30" s="29"/>
    </row>
    <row r="31" spans="2:12" s="6" customFormat="1" ht="13.5">
      <c r="B31" s="29"/>
      <c r="C31" s="37"/>
      <c r="D31" s="37"/>
      <c r="E31" s="37"/>
      <c r="F31" s="37"/>
      <c r="G31" s="37"/>
      <c r="H31" s="37"/>
      <c r="I31" s="29"/>
      <c r="J31" s="29"/>
      <c r="K31" s="29"/>
      <c r="L31" s="29"/>
    </row>
    <row r="32" spans="2:12" s="6" customFormat="1" ht="13.5">
      <c r="B32" s="29"/>
      <c r="C32" s="37"/>
      <c r="D32" s="37"/>
      <c r="E32" s="37"/>
      <c r="F32" s="37"/>
      <c r="G32" s="37"/>
      <c r="H32" s="37"/>
      <c r="I32" s="29"/>
      <c r="J32" s="29"/>
      <c r="K32" s="29"/>
      <c r="L32" s="29"/>
    </row>
    <row r="33" spans="2:12" s="6" customFormat="1" ht="13.5">
      <c r="B33" s="29"/>
      <c r="C33" s="37"/>
      <c r="D33" s="37"/>
      <c r="E33" s="37"/>
      <c r="F33" s="37"/>
      <c r="G33" s="37"/>
      <c r="H33" s="37"/>
      <c r="I33" s="29"/>
      <c r="J33" s="29"/>
      <c r="K33" s="29"/>
      <c r="L33" s="29"/>
    </row>
    <row r="34" spans="2:12" s="6" customFormat="1" ht="13.5">
      <c r="B34" s="29"/>
      <c r="C34" s="37"/>
      <c r="D34" s="37"/>
      <c r="E34" s="37"/>
      <c r="F34" s="37"/>
      <c r="G34" s="37"/>
      <c r="H34" s="37"/>
      <c r="I34" s="29"/>
      <c r="J34" s="29"/>
      <c r="K34" s="29"/>
      <c r="L34" s="29"/>
    </row>
    <row r="35" spans="2:12" s="6" customFormat="1" ht="13.5">
      <c r="B35" s="29"/>
      <c r="C35" s="37"/>
      <c r="D35" s="37"/>
      <c r="E35" s="37"/>
      <c r="F35" s="37"/>
      <c r="G35" s="37"/>
      <c r="H35" s="37"/>
      <c r="I35" s="29"/>
      <c r="J35" s="29"/>
      <c r="K35" s="29"/>
      <c r="L35" s="29"/>
    </row>
    <row r="36" spans="2:12" s="6" customFormat="1" ht="13.5">
      <c r="B36" s="29"/>
      <c r="C36" s="37"/>
      <c r="D36" s="37"/>
      <c r="E36" s="37"/>
      <c r="F36" s="37"/>
      <c r="G36" s="37"/>
      <c r="H36" s="37"/>
      <c r="I36" s="29"/>
      <c r="J36" s="29"/>
      <c r="K36" s="29"/>
      <c r="L36" s="29"/>
    </row>
    <row r="37" spans="2:12" s="6" customFormat="1" ht="13.5">
      <c r="B37" s="29"/>
      <c r="C37" s="37"/>
      <c r="D37" s="37"/>
      <c r="E37" s="37"/>
      <c r="F37" s="37"/>
      <c r="G37" s="37"/>
      <c r="H37" s="37"/>
      <c r="I37" s="29"/>
      <c r="J37" s="29"/>
      <c r="K37" s="29"/>
      <c r="L37" s="29"/>
    </row>
    <row r="38" spans="2:12" s="6" customFormat="1" ht="13.5">
      <c r="B38" s="29"/>
      <c r="C38" s="37"/>
      <c r="D38" s="37"/>
      <c r="E38" s="37"/>
      <c r="F38" s="37"/>
      <c r="G38" s="37"/>
      <c r="H38" s="37"/>
      <c r="I38" s="29"/>
      <c r="J38" s="29"/>
      <c r="K38" s="29"/>
      <c r="L38" s="29"/>
    </row>
    <row r="39" spans="2:12" s="6" customFormat="1" ht="13.5">
      <c r="B39" s="29"/>
      <c r="C39" s="37"/>
      <c r="D39" s="37"/>
      <c r="E39" s="37"/>
      <c r="F39" s="37"/>
      <c r="G39" s="37"/>
      <c r="H39" s="37"/>
      <c r="I39" s="29"/>
      <c r="J39" s="29"/>
      <c r="K39" s="29"/>
      <c r="L39" s="29"/>
    </row>
    <row r="40" spans="2:12" s="6" customFormat="1" ht="13.5">
      <c r="B40" s="29"/>
      <c r="C40" s="37"/>
      <c r="D40" s="37"/>
      <c r="E40" s="37"/>
      <c r="F40" s="37"/>
      <c r="G40" s="37"/>
      <c r="H40" s="37"/>
      <c r="I40" s="29"/>
      <c r="J40" s="29"/>
      <c r="K40" s="29"/>
      <c r="L40" s="29"/>
    </row>
    <row r="41" spans="2:12" s="6" customFormat="1" ht="13.5">
      <c r="B41" s="29"/>
      <c r="C41" s="37"/>
      <c r="D41" s="37"/>
      <c r="E41" s="37"/>
      <c r="F41" s="37"/>
      <c r="G41" s="37"/>
      <c r="H41" s="37"/>
      <c r="I41" s="29"/>
      <c r="J41" s="29"/>
      <c r="K41" s="29"/>
      <c r="L41" s="29"/>
    </row>
    <row r="42" spans="2:12" s="6" customFormat="1" ht="13.5">
      <c r="B42" s="29"/>
      <c r="C42" s="37"/>
      <c r="D42" s="37"/>
      <c r="E42" s="37"/>
      <c r="F42" s="37"/>
      <c r="G42" s="37"/>
      <c r="H42" s="37"/>
      <c r="I42" s="29"/>
      <c r="J42" s="29"/>
      <c r="K42" s="29"/>
      <c r="L42" s="29"/>
    </row>
    <row r="43" spans="2:12" s="6" customFormat="1" ht="13.5">
      <c r="B43" s="29"/>
      <c r="C43" s="37"/>
      <c r="D43" s="37"/>
      <c r="E43" s="37"/>
      <c r="F43" s="37"/>
      <c r="G43" s="37"/>
      <c r="H43" s="37"/>
      <c r="I43" s="29"/>
      <c r="J43" s="29"/>
      <c r="K43" s="29"/>
      <c r="L43" s="29"/>
    </row>
    <row r="44" spans="2:12" s="6" customFormat="1" ht="13.5">
      <c r="B44" s="29"/>
      <c r="C44" s="37"/>
      <c r="D44" s="37"/>
      <c r="E44" s="37"/>
      <c r="F44" s="37"/>
      <c r="G44" s="37"/>
      <c r="H44" s="37"/>
      <c r="I44" s="29"/>
      <c r="J44" s="29"/>
      <c r="K44" s="29"/>
      <c r="L44" s="29"/>
    </row>
    <row r="45" spans="2:12" s="6" customFormat="1" ht="13.5">
      <c r="B45" s="29"/>
      <c r="C45" s="37"/>
      <c r="D45" s="37"/>
      <c r="E45" s="37"/>
      <c r="F45" s="37"/>
      <c r="G45" s="37"/>
      <c r="H45" s="37"/>
      <c r="I45" s="29"/>
      <c r="J45" s="29"/>
      <c r="K45" s="29"/>
      <c r="L45" s="29"/>
    </row>
    <row r="46" spans="2:12" s="6" customFormat="1" ht="13.5">
      <c r="B46" s="29"/>
      <c r="C46" s="37"/>
      <c r="D46" s="37"/>
      <c r="E46" s="37"/>
      <c r="F46" s="37"/>
      <c r="G46" s="37"/>
      <c r="H46" s="37"/>
      <c r="I46" s="29"/>
      <c r="J46" s="29"/>
      <c r="K46" s="29"/>
      <c r="L46" s="29"/>
    </row>
    <row r="47" spans="2:12" s="6" customFormat="1" ht="13.5">
      <c r="B47" s="29"/>
      <c r="C47" s="37"/>
      <c r="D47" s="37"/>
      <c r="E47" s="37"/>
      <c r="F47" s="37"/>
      <c r="G47" s="37"/>
      <c r="H47" s="37"/>
      <c r="I47" s="29"/>
      <c r="J47" s="29"/>
      <c r="K47" s="29"/>
      <c r="L47" s="29"/>
    </row>
    <row r="48" spans="2:12" s="6" customFormat="1" ht="13.5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2:12" s="6" customFormat="1" ht="13.5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2:12" s="6" customFormat="1" ht="13.5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2:12" s="6" customFormat="1" ht="13.5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2:12" s="6" customFormat="1" ht="13.5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2:12" s="6" customFormat="1" ht="13.5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2:12" s="6" customFormat="1" ht="13.5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2:12" s="6" customFormat="1" ht="13.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2:12" s="6" customFormat="1" ht="13.5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2:12" s="6" customFormat="1" ht="13.5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2:12" s="6" customFormat="1" ht="13.5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2:12" s="6" customFormat="1" ht="13.5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2:12" s="6" customFormat="1" ht="13.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2:12" s="6" customFormat="1" ht="13.5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</row>
    <row r="62" spans="2:12" s="6" customFormat="1" ht="13.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2:12" s="6" customFormat="1" ht="13.5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4" spans="2:12" s="6" customFormat="1" ht="13.5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5" spans="2:12" s="6" customFormat="1" ht="13.5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</row>
    <row r="66" spans="2:12" s="6" customFormat="1" ht="13.5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</row>
    <row r="67" spans="2:12" s="6" customFormat="1" ht="13.5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</row>
    <row r="68" spans="2:12" s="6" customFormat="1" ht="13.5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</row>
    <row r="69" spans="2:12" s="6" customFormat="1" ht="13.5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pans="2:12" s="6" customFormat="1" ht="13.5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2:12" s="6" customFormat="1" ht="13.5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s="6" customFormat="1" ht="13.5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</row>
    <row r="73" spans="2:12" s="6" customFormat="1" ht="13.5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</row>
    <row r="74" spans="2:12" s="6" customFormat="1" ht="13.5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</row>
    <row r="75" spans="2:12" s="6" customFormat="1" ht="13.5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</row>
    <row r="76" spans="2:12" s="6" customFormat="1" ht="13.5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</row>
    <row r="77" spans="2:12" s="6" customFormat="1" ht="13.5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</row>
    <row r="78" spans="2:12" s="6" customFormat="1" ht="13.5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</row>
    <row r="79" spans="2:12" s="6" customFormat="1" ht="13.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</row>
    <row r="80" spans="2:12" s="6" customFormat="1" ht="13.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</row>
    <row r="81" spans="2:12" s="6" customFormat="1" ht="13.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</row>
    <row r="82" spans="2:12" s="6" customFormat="1" ht="13.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</row>
    <row r="83" spans="2:12" s="6" customFormat="1" ht="13.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</row>
    <row r="84" spans="2:12" s="6" customFormat="1" ht="13.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</row>
    <row r="85" spans="2:12" s="6" customFormat="1" ht="13.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</row>
    <row r="86" spans="2:12" s="6" customFormat="1" ht="13.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</row>
    <row r="87" spans="2:12" s="6" customFormat="1" ht="13.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</row>
    <row r="88" spans="2:12" s="6" customFormat="1" ht="13.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</row>
    <row r="89" spans="2:12" s="6" customFormat="1" ht="13.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</row>
    <row r="90" spans="2:12" s="6" customFormat="1" ht="13.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</row>
    <row r="91" spans="2:12" s="6" customFormat="1" ht="13.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2" spans="2:12" s="6" customFormat="1" ht="13.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</row>
    <row r="93" spans="2:12" s="6" customFormat="1" ht="13.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</row>
    <row r="94" spans="2:12" s="6" customFormat="1" ht="13.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</row>
    <row r="95" spans="2:12" s="6" customFormat="1" ht="13.5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</row>
    <row r="96" spans="2:12" s="6" customFormat="1" ht="13.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</row>
    <row r="97" spans="2:12" s="6" customFormat="1" ht="13.5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</row>
    <row r="98" spans="2:12" s="6" customFormat="1" ht="13.5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</row>
    <row r="99" spans="2:12" s="6" customFormat="1" ht="13.5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</row>
    <row r="100" spans="2:12" s="6" customFormat="1" ht="13.5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</row>
    <row r="101" spans="2:12" s="6" customFormat="1" ht="13.5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</row>
    <row r="102" spans="2:12" s="6" customFormat="1" ht="13.5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</row>
    <row r="103" spans="2:12" s="6" customFormat="1" ht="13.5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</row>
    <row r="104" spans="2:12" s="6" customFormat="1" ht="13.5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</row>
    <row r="105" spans="2:12" s="6" customFormat="1" ht="13.5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</row>
    <row r="106" spans="2:12" s="6" customFormat="1" ht="13.5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</row>
    <row r="107" spans="2:12" s="6" customFormat="1" ht="13.5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</row>
    <row r="108" spans="2:12" s="6" customFormat="1" ht="13.5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</row>
    <row r="109" spans="2:12" s="6" customFormat="1" ht="13.5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</row>
    <row r="110" spans="2:12" s="6" customFormat="1" ht="13.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</row>
    <row r="111" spans="2:12" s="6" customFormat="1" ht="13.5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</row>
    <row r="112" spans="2:12" s="6" customFormat="1" ht="13.5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</row>
    <row r="113" spans="2:12" s="6" customFormat="1" ht="13.5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</row>
    <row r="114" spans="2:12" s="6" customFormat="1" ht="13.5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</row>
    <row r="115" spans="2:12" s="6" customFormat="1" ht="13.5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</row>
    <row r="116" spans="2:12" s="6" customFormat="1" ht="13.5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</row>
    <row r="117" spans="2:12" s="6" customFormat="1" ht="13.5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</row>
    <row r="118" spans="2:12" s="6" customFormat="1" ht="13.5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</row>
    <row r="119" spans="2:12" s="6" customFormat="1" ht="13.5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</row>
    <row r="120" spans="2:12" s="6" customFormat="1" ht="13.5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</row>
    <row r="121" spans="2:12" s="6" customFormat="1" ht="13.5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</row>
    <row r="122" spans="2:12" s="6" customFormat="1" ht="13.5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</row>
    <row r="123" spans="2:12" s="6" customFormat="1" ht="13.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</row>
    <row r="124" spans="2:12" s="6" customFormat="1" ht="13.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</row>
    <row r="125" spans="2:12" s="6" customFormat="1" ht="13.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</row>
    <row r="126" spans="2:12" s="6" customFormat="1" ht="13.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</row>
    <row r="127" spans="2:12" s="6" customFormat="1" ht="13.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</row>
    <row r="128" spans="2:12" s="6" customFormat="1" ht="13.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</row>
    <row r="129" spans="2:12" s="6" customFormat="1" ht="13.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</row>
    <row r="130" spans="2:12" s="6" customFormat="1" ht="13.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</row>
    <row r="131" spans="2:12" s="6" customFormat="1" ht="13.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</row>
    <row r="132" spans="2:12" s="6" customFormat="1" ht="13.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</row>
    <row r="133" spans="2:12" s="6" customFormat="1" ht="13.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</row>
    <row r="134" spans="2:12" s="6" customFormat="1" ht="13.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</row>
    <row r="135" spans="2:12" s="6" customFormat="1" ht="13.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</row>
    <row r="136" spans="2:12" s="6" customFormat="1" ht="13.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</row>
    <row r="137" spans="2:12" s="6" customFormat="1" ht="13.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</row>
    <row r="138" spans="2:12" s="6" customFormat="1" ht="13.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</row>
    <row r="139" spans="2:12" s="6" customFormat="1" ht="13.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</row>
    <row r="140" spans="2:12" s="6" customFormat="1" ht="13.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</row>
    <row r="141" spans="2:12" s="6" customFormat="1" ht="13.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</row>
    <row r="142" spans="2:12" s="6" customFormat="1" ht="13.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</row>
    <row r="143" spans="2:12" s="6" customFormat="1" ht="13.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</row>
    <row r="144" spans="2:12" s="6" customFormat="1" ht="13.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</row>
    <row r="145" spans="2:12" s="6" customFormat="1" ht="13.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</row>
    <row r="146" spans="2:12" s="6" customFormat="1" ht="13.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</row>
    <row r="147" spans="2:12" s="6" customFormat="1" ht="13.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</row>
    <row r="148" spans="2:12" s="6" customFormat="1" ht="13.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</row>
    <row r="149" spans="2:12" s="6" customFormat="1" ht="13.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</row>
    <row r="150" spans="2:12" s="6" customFormat="1" ht="13.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</row>
    <row r="151" spans="2:12" s="6" customFormat="1" ht="13.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</row>
    <row r="152" spans="2:12" s="6" customFormat="1" ht="13.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</row>
    <row r="153" spans="2:12" s="6" customFormat="1" ht="13.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</row>
    <row r="154" spans="2:12" s="6" customFormat="1" ht="13.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</row>
    <row r="155" spans="2:12" s="6" customFormat="1" ht="13.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</row>
    <row r="156" spans="2:12" s="6" customFormat="1" ht="13.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</row>
    <row r="157" spans="2:12" s="6" customFormat="1" ht="13.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</row>
    <row r="158" spans="2:12" s="6" customFormat="1" ht="13.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</row>
    <row r="159" spans="2:12" s="6" customFormat="1" ht="13.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</row>
    <row r="160" spans="2:12" s="6" customFormat="1" ht="13.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</row>
    <row r="161" spans="2:12" s="6" customFormat="1" ht="13.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</row>
    <row r="162" spans="2:12" s="6" customFormat="1" ht="13.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</row>
    <row r="163" spans="2:12" s="6" customFormat="1" ht="13.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</row>
    <row r="164" spans="2:12" s="6" customFormat="1" ht="13.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</row>
    <row r="165" spans="2:12" s="6" customFormat="1" ht="13.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</row>
    <row r="166" spans="2:12" s="6" customFormat="1" ht="13.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</row>
    <row r="167" spans="2:12" s="6" customFormat="1" ht="13.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</row>
    <row r="168" spans="2:12" s="6" customFormat="1" ht="13.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</row>
    <row r="169" spans="2:12" s="6" customFormat="1" ht="13.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</row>
    <row r="170" spans="2:12" s="6" customFormat="1" ht="13.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</row>
    <row r="171" spans="2:12" s="6" customFormat="1" ht="13.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</row>
    <row r="172" spans="2:12" s="6" customFormat="1" ht="13.5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</row>
    <row r="173" spans="2:12" s="6" customFormat="1" ht="13.5"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</row>
    <row r="174" spans="2:12" s="6" customFormat="1" ht="13.5"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</row>
    <row r="175" spans="2:12" s="6" customFormat="1" ht="13.5"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</row>
    <row r="176" spans="2:12" s="6" customFormat="1" ht="13.5"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</row>
    <row r="177" spans="2:12" s="6" customFormat="1" ht="13.5"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</row>
    <row r="178" spans="2:12" s="6" customFormat="1" ht="13.5"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</row>
    <row r="179" spans="2:12" s="6" customFormat="1" ht="13.5"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</row>
    <row r="180" spans="2:12" s="6" customFormat="1" ht="13.5"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</row>
    <row r="181" spans="2:12" s="6" customFormat="1" ht="13.5"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</row>
    <row r="182" spans="2:12" s="6" customFormat="1" ht="13.5"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</row>
    <row r="183" spans="2:12" s="6" customFormat="1" ht="13.5"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</row>
    <row r="184" spans="2:12" s="6" customFormat="1" ht="13.5"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</row>
    <row r="185" spans="2:12" s="6" customFormat="1" ht="13.5"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</row>
    <row r="186" spans="2:12" s="6" customFormat="1" ht="13.5"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</row>
    <row r="187" spans="2:12" s="6" customFormat="1" ht="13.5"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</row>
    <row r="188" spans="2:12" s="6" customFormat="1" ht="13.5"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</row>
    <row r="189" spans="2:12" s="6" customFormat="1" ht="13.5"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</row>
    <row r="190" spans="2:12" s="6" customFormat="1" ht="13.5"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</row>
    <row r="191" spans="2:12" s="6" customFormat="1" ht="13.5"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</row>
    <row r="192" spans="2:12" s="6" customFormat="1" ht="13.5"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</row>
    <row r="193" spans="2:12" s="6" customFormat="1" ht="13.5"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</row>
    <row r="194" spans="2:12" s="6" customFormat="1" ht="13.5"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</row>
    <row r="195" spans="2:12" s="6" customFormat="1" ht="13.5"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</row>
    <row r="196" spans="2:12" s="6" customFormat="1" ht="13.5"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</row>
    <row r="197" spans="2:12" s="6" customFormat="1" ht="13.5"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</row>
    <row r="198" spans="2:12" s="6" customFormat="1" ht="13.5"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</row>
    <row r="199" spans="2:12" s="6" customFormat="1" ht="13.5"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</row>
    <row r="200" spans="2:12" s="6" customFormat="1" ht="13.5"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</row>
    <row r="201" spans="2:12" s="6" customFormat="1" ht="13.5"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</row>
    <row r="202" spans="2:12" s="6" customFormat="1" ht="13.5"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</row>
    <row r="203" spans="2:12" s="6" customFormat="1" ht="13.5"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</row>
    <row r="204" spans="2:12" s="6" customFormat="1" ht="13.5"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</row>
    <row r="205" spans="2:12" s="6" customFormat="1" ht="13.5"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</row>
    <row r="206" spans="2:12" s="6" customFormat="1" ht="13.5"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</row>
    <row r="207" spans="2:12" s="6" customFormat="1" ht="13.5"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</row>
    <row r="208" spans="2:12" s="6" customFormat="1" ht="13.5"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</row>
    <row r="209" spans="2:12" s="6" customFormat="1" ht="13.5"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</row>
    <row r="210" spans="2:12" s="6" customFormat="1" ht="13.5"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</row>
    <row r="211" spans="2:12" s="6" customFormat="1" ht="13.5"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</row>
    <row r="212" spans="2:12" s="6" customFormat="1" ht="13.5"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</row>
    <row r="213" spans="2:12" s="6" customFormat="1" ht="13.5"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</row>
    <row r="214" spans="2:12" s="6" customFormat="1" ht="13.5"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</row>
    <row r="215" spans="2:12" s="6" customFormat="1" ht="13.5"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</row>
    <row r="216" spans="2:12" s="6" customFormat="1" ht="13.5"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</row>
    <row r="217" spans="2:12" s="6" customFormat="1" ht="13.5"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</row>
    <row r="218" spans="2:12" s="6" customFormat="1" ht="13.5"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</row>
    <row r="219" spans="2:12" s="6" customFormat="1" ht="13.5"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</row>
    <row r="220" spans="2:12" s="6" customFormat="1" ht="13.5"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</row>
    <row r="221" spans="2:12" s="6" customFormat="1" ht="13.5"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</row>
    <row r="222" spans="2:12" s="6" customFormat="1" ht="13.5"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</row>
    <row r="223" spans="2:12" s="6" customFormat="1" ht="13.5"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</row>
    <row r="224" spans="2:12" s="6" customFormat="1" ht="13.5"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</row>
    <row r="225" spans="2:12" s="6" customFormat="1" ht="13.5"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</row>
    <row r="226" spans="2:12" s="6" customFormat="1" ht="13.5"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</row>
    <row r="227" spans="2:12" s="6" customFormat="1" ht="13.5"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</row>
    <row r="228" spans="2:12" s="6" customFormat="1" ht="13.5"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</row>
    <row r="229" spans="2:12" s="6" customFormat="1" ht="13.5"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</row>
    <row r="230" spans="2:12" s="6" customFormat="1" ht="13.5"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</row>
    <row r="231" spans="2:12" s="6" customFormat="1" ht="13.5"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</row>
    <row r="232" spans="2:12" s="6" customFormat="1" ht="13.5"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</row>
    <row r="233" spans="2:12" s="6" customFormat="1" ht="13.5"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</row>
    <row r="234" spans="2:12" s="6" customFormat="1" ht="13.5"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</row>
    <row r="235" spans="2:12" s="6" customFormat="1" ht="13.5"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</row>
    <row r="236" spans="2:12" s="6" customFormat="1" ht="13.5"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</row>
    <row r="237" spans="2:12" s="6" customFormat="1" ht="13.5"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</row>
    <row r="238" spans="2:12" s="6" customFormat="1" ht="13.5"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</row>
    <row r="239" spans="2:12" s="6" customFormat="1" ht="13.5"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</row>
    <row r="240" spans="2:12" s="6" customFormat="1" ht="13.5"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</row>
    <row r="241" spans="2:12" s="6" customFormat="1" ht="13.5"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</row>
    <row r="242" spans="2:12" s="6" customFormat="1" ht="13.5"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</row>
    <row r="243" spans="2:12" s="6" customFormat="1" ht="13.5"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</row>
    <row r="244" spans="2:12" s="6" customFormat="1" ht="13.5"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</row>
    <row r="245" spans="2:12" s="6" customFormat="1" ht="13.5"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</row>
    <row r="246" spans="2:12" s="6" customFormat="1" ht="13.5"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</row>
    <row r="247" spans="2:12" s="6" customFormat="1" ht="13.5"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</row>
    <row r="248" spans="2:12" s="6" customFormat="1" ht="13.5"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</row>
    <row r="249" spans="2:12" s="6" customFormat="1" ht="13.5"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</row>
    <row r="250" spans="2:12" s="6" customFormat="1" ht="13.5"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</row>
    <row r="251" spans="2:12" s="6" customFormat="1" ht="13.5"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</row>
    <row r="252" spans="2:12" s="6" customFormat="1" ht="13.5"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</row>
    <row r="253" spans="2:12" s="6" customFormat="1" ht="13.5"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</row>
    <row r="254" spans="2:12" s="6" customFormat="1" ht="13.5"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</row>
    <row r="255" spans="2:12" s="6" customFormat="1" ht="13.5"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</row>
    <row r="256" spans="2:12" s="6" customFormat="1" ht="13.5"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</row>
    <row r="257" spans="2:12" s="6" customFormat="1" ht="13.5"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</row>
    <row r="258" spans="2:12" s="6" customFormat="1" ht="13.5"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</row>
    <row r="259" spans="2:12" s="6" customFormat="1" ht="13.5"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</row>
    <row r="260" spans="2:12" s="6" customFormat="1" ht="13.5"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</row>
    <row r="261" spans="2:12" s="6" customFormat="1" ht="13.5"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</row>
    <row r="262" spans="2:12" s="6" customFormat="1" ht="13.5"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</row>
    <row r="263" spans="2:12" s="6" customFormat="1" ht="13.5"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</row>
    <row r="264" spans="2:12" s="6" customFormat="1" ht="13.5"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</row>
    <row r="265" spans="2:12" s="6" customFormat="1" ht="13.5"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</row>
    <row r="266" spans="2:12" s="6" customFormat="1" ht="13.5"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</row>
    <row r="267" spans="2:12" s="6" customFormat="1" ht="13.5"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</row>
    <row r="268" spans="2:12" s="6" customFormat="1" ht="13.5"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</row>
    <row r="269" spans="2:12" s="6" customFormat="1" ht="13.5"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</row>
    <row r="270" spans="2:12" s="6" customFormat="1" ht="13.5"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</row>
    <row r="271" spans="2:12" s="6" customFormat="1" ht="13.5"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</row>
    <row r="272" spans="2:12" s="6" customFormat="1" ht="13.5"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</row>
    <row r="273" spans="2:12" s="6" customFormat="1" ht="13.5"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</row>
    <row r="274" spans="2:12" s="6" customFormat="1" ht="13.5"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</row>
    <row r="275" spans="2:12" s="6" customFormat="1" ht="13.5"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</row>
    <row r="276" spans="2:12" s="6" customFormat="1" ht="13.5"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</row>
    <row r="277" spans="2:12" s="6" customFormat="1" ht="13.5"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</row>
    <row r="278" spans="2:12" s="6" customFormat="1" ht="13.5"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</row>
    <row r="279" spans="2:12" s="6" customFormat="1" ht="13.5"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</row>
    <row r="280" spans="2:12" s="6" customFormat="1" ht="13.5"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</row>
    <row r="281" spans="2:12" s="6" customFormat="1" ht="13.5"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</row>
    <row r="282" spans="2:12" s="6" customFormat="1" ht="13.5"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</row>
    <row r="283" spans="2:12" s="6" customFormat="1" ht="13.5"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</row>
    <row r="284" spans="2:12" s="6" customFormat="1" ht="13.5"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</row>
    <row r="285" spans="2:12" s="6" customFormat="1" ht="13.5"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</row>
    <row r="286" spans="2:12" s="6" customFormat="1" ht="13.5"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</row>
    <row r="287" spans="2:12" s="6" customFormat="1" ht="13.5"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</row>
    <row r="288" spans="2:12" s="6" customFormat="1" ht="13.5"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</row>
    <row r="289" spans="2:12" s="6" customFormat="1" ht="13.5"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</row>
    <row r="290" spans="2:12" s="6" customFormat="1" ht="13.5"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</row>
    <row r="291" spans="2:12" s="6" customFormat="1" ht="13.5"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</row>
    <row r="292" spans="2:12" s="6" customFormat="1" ht="13.5"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</row>
    <row r="293" spans="2:12" s="6" customFormat="1" ht="13.5"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</row>
    <row r="294" spans="2:12" s="6" customFormat="1" ht="13.5"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</row>
    <row r="295" spans="2:12" s="6" customFormat="1" ht="13.5"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</row>
    <row r="296" spans="2:12" s="6" customFormat="1" ht="13.5"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</row>
    <row r="297" spans="2:12" s="6" customFormat="1" ht="13.5"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</row>
    <row r="298" spans="2:12" s="6" customFormat="1" ht="13.5"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</row>
    <row r="299" spans="2:12" s="6" customFormat="1" ht="13.5"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</row>
    <row r="300" spans="2:12" s="6" customFormat="1" ht="13.5"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</row>
    <row r="301" spans="2:12" s="6" customFormat="1" ht="13.5"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</row>
    <row r="302" spans="2:12" s="6" customFormat="1" ht="13.5"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</row>
    <row r="303" spans="2:12" s="6" customFormat="1" ht="13.5"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</row>
    <row r="304" spans="2:12" s="6" customFormat="1" ht="13.5"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</row>
    <row r="305" spans="2:12" s="6" customFormat="1" ht="13.5"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</row>
    <row r="306" spans="2:12" s="6" customFormat="1" ht="13.5"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</row>
    <row r="307" spans="2:12" s="6" customFormat="1" ht="13.5"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</row>
    <row r="308" spans="2:12" s="6" customFormat="1" ht="13.5"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</row>
    <row r="309" spans="2:12" s="6" customFormat="1" ht="13.5"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</row>
    <row r="310" spans="2:12" s="6" customFormat="1" ht="13.5"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</row>
    <row r="311" spans="2:12" s="6" customFormat="1" ht="13.5"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</row>
    <row r="312" spans="2:12" s="6" customFormat="1" ht="13.5"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</row>
    <row r="313" spans="2:12" s="6" customFormat="1" ht="13.5"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</row>
    <row r="314" spans="2:12" s="6" customFormat="1" ht="13.5"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</row>
    <row r="315" spans="2:12" s="6" customFormat="1" ht="13.5"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</row>
    <row r="316" spans="2:12" s="6" customFormat="1" ht="13.5"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</row>
    <row r="317" spans="2:12" s="6" customFormat="1" ht="13.5"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</row>
    <row r="318" spans="2:12" s="6" customFormat="1" ht="13.5"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</row>
    <row r="319" spans="2:12" s="6" customFormat="1" ht="13.5"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</row>
    <row r="320" spans="2:12" s="6" customFormat="1" ht="13.5"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</row>
    <row r="321" spans="2:12" s="6" customFormat="1" ht="13.5"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</row>
    <row r="322" spans="2:12" s="6" customFormat="1" ht="13.5"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</row>
    <row r="323" spans="2:12" s="6" customFormat="1" ht="13.5"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</row>
    <row r="324" spans="2:12" s="6" customFormat="1" ht="13.5"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</row>
    <row r="325" spans="2:12" s="6" customFormat="1" ht="13.5"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</row>
    <row r="326" spans="2:12" s="6" customFormat="1" ht="13.5"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</row>
    <row r="327" spans="2:12" s="6" customFormat="1" ht="13.5"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</row>
    <row r="328" spans="2:12" s="6" customFormat="1" ht="13.5"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</row>
    <row r="329" spans="2:12" s="6" customFormat="1" ht="13.5"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</row>
    <row r="330" spans="2:12" s="6" customFormat="1" ht="13.5"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</row>
    <row r="331" spans="2:12" s="6" customFormat="1" ht="13.5"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</row>
    <row r="332" spans="2:12" s="6" customFormat="1" ht="13.5"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</row>
    <row r="333" spans="2:12" s="6" customFormat="1" ht="13.5"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</row>
    <row r="334" spans="2:12" s="6" customFormat="1" ht="13.5"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</row>
    <row r="335" spans="2:12" s="6" customFormat="1" ht="13.5"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</row>
    <row r="336" spans="2:12" s="6" customFormat="1" ht="13.5"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</row>
    <row r="337" spans="2:12" s="6" customFormat="1" ht="13.5"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</row>
    <row r="338" spans="2:12" s="6" customFormat="1" ht="13.5"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</row>
    <row r="339" spans="2:12" s="6" customFormat="1" ht="13.5"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</row>
    <row r="340" spans="2:12" s="6" customFormat="1" ht="13.5"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</row>
    <row r="341" spans="2:12" s="6" customFormat="1" ht="13.5"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</row>
    <row r="342" spans="2:12" s="6" customFormat="1" ht="13.5"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</row>
    <row r="343" spans="2:12" s="6" customFormat="1" ht="13.5"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</row>
    <row r="344" spans="2:12" s="6" customFormat="1" ht="13.5"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</row>
    <row r="345" spans="2:12" s="6" customFormat="1" ht="13.5"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</row>
    <row r="346" spans="2:12" s="6" customFormat="1" ht="13.5"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</row>
    <row r="347" spans="2:12" s="6" customFormat="1" ht="13.5"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</row>
    <row r="348" spans="2:12" s="6" customFormat="1" ht="13.5"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</row>
    <row r="349" spans="2:12" s="6" customFormat="1" ht="13.5"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</row>
    <row r="350" spans="2:12" s="6" customFormat="1" ht="13.5"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</row>
    <row r="351" spans="2:12" s="6" customFormat="1" ht="13.5"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</row>
    <row r="352" spans="2:12" s="6" customFormat="1" ht="13.5"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</row>
    <row r="353" spans="2:12" s="6" customFormat="1" ht="13.5"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</row>
    <row r="354" spans="2:12" s="6" customFormat="1" ht="13.5"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</row>
    <row r="355" spans="2:12" s="6" customFormat="1" ht="13.5"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</row>
    <row r="356" spans="2:12" s="6" customFormat="1" ht="13.5"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</row>
    <row r="357" spans="2:12" s="6" customFormat="1" ht="13.5"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</row>
    <row r="358" spans="2:12" s="6" customFormat="1" ht="13.5"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</row>
    <row r="359" spans="2:12" s="6" customFormat="1" ht="13.5"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</row>
    <row r="360" spans="2:12" s="6" customFormat="1" ht="13.5"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</row>
    <row r="361" spans="2:12" s="6" customFormat="1" ht="13.5"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</row>
    <row r="362" spans="2:12" s="6" customFormat="1" ht="13.5"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</row>
    <row r="363" spans="2:12" s="6" customFormat="1" ht="13.5"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</row>
    <row r="364" spans="2:12" s="6" customFormat="1" ht="13.5"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</row>
    <row r="365" spans="2:12" s="6" customFormat="1" ht="13.5"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</row>
    <row r="366" spans="2:12" s="6" customFormat="1" ht="13.5"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</row>
    <row r="367" spans="2:12" s="6" customFormat="1" ht="13.5"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</row>
    <row r="368" spans="2:12" s="6" customFormat="1" ht="13.5"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</row>
    <row r="369" spans="2:12" s="6" customFormat="1" ht="13.5"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</row>
    <row r="370" spans="2:12" s="6" customFormat="1" ht="13.5"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</row>
    <row r="371" spans="2:12" s="6" customFormat="1" ht="13.5"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</row>
    <row r="372" spans="2:12" s="6" customFormat="1" ht="13.5"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</row>
    <row r="373" spans="2:12" s="6" customFormat="1" ht="13.5"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</row>
    <row r="374" spans="2:12" s="6" customFormat="1" ht="13.5"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</row>
    <row r="375" spans="2:12" s="6" customFormat="1" ht="13.5"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</row>
    <row r="376" spans="2:12" s="6" customFormat="1" ht="13.5"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</row>
    <row r="377" spans="2:12" s="6" customFormat="1" ht="13.5"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</row>
    <row r="378" spans="2:12" s="6" customFormat="1" ht="13.5"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</row>
    <row r="379" spans="2:12" s="6" customFormat="1" ht="13.5"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</row>
    <row r="380" spans="2:12" s="6" customFormat="1" ht="13.5"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</row>
    <row r="381" spans="2:12" s="6" customFormat="1" ht="13.5"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</row>
    <row r="382" spans="2:12" s="6" customFormat="1" ht="13.5"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</row>
    <row r="383" spans="2:12" s="6" customFormat="1" ht="13.5"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</row>
    <row r="384" spans="2:12" s="6" customFormat="1" ht="13.5"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</row>
    <row r="385" spans="2:12" s="6" customFormat="1" ht="13.5"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</row>
    <row r="386" spans="2:12" s="6" customFormat="1" ht="13.5"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</row>
    <row r="387" spans="2:12" s="6" customFormat="1" ht="13.5"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</row>
    <row r="388" spans="2:12" s="6" customFormat="1" ht="13.5"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</row>
    <row r="389" spans="2:12" s="6" customFormat="1" ht="13.5"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</row>
    <row r="390" spans="2:12" s="6" customFormat="1" ht="13.5"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</row>
    <row r="391" spans="2:12" s="6" customFormat="1" ht="13.5"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</row>
    <row r="392" spans="2:12" s="6" customFormat="1" ht="13.5"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</row>
    <row r="393" spans="2:12" s="6" customFormat="1" ht="13.5"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</row>
    <row r="394" spans="2:12" s="6" customFormat="1" ht="13.5"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</row>
    <row r="395" spans="2:12" s="6" customFormat="1" ht="13.5"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</row>
    <row r="396" spans="2:12" s="6" customFormat="1" ht="13.5"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</row>
    <row r="397" spans="2:12" s="6" customFormat="1" ht="13.5"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</row>
    <row r="398" spans="2:12" s="6" customFormat="1" ht="13.5"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</row>
    <row r="399" spans="2:12" s="6" customFormat="1" ht="13.5"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</row>
    <row r="400" spans="2:12" s="6" customFormat="1" ht="13.5"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</row>
    <row r="401" spans="2:12" s="6" customFormat="1" ht="13.5"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</row>
    <row r="402" spans="2:12" s="6" customFormat="1" ht="13.5"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</row>
    <row r="403" spans="2:12" s="6" customFormat="1" ht="13.5"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</row>
    <row r="404" spans="2:12" s="6" customFormat="1" ht="13.5"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</row>
    <row r="405" spans="2:12" s="6" customFormat="1" ht="13.5"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</row>
    <row r="406" spans="2:12" s="6" customFormat="1" ht="13.5"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</row>
    <row r="407" spans="2:12" s="6" customFormat="1" ht="13.5"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</row>
    <row r="408" spans="2:12" s="6" customFormat="1" ht="13.5"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</row>
    <row r="409" spans="2:12" s="6" customFormat="1" ht="13.5"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</row>
    <row r="410" spans="2:12" s="6" customFormat="1" ht="13.5"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</row>
    <row r="411" spans="2:12" s="6" customFormat="1" ht="13.5"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</row>
    <row r="412" spans="2:12" s="6" customFormat="1" ht="13.5"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</row>
    <row r="413" spans="2:12" s="6" customFormat="1" ht="13.5"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</row>
    <row r="414" spans="2:12" s="6" customFormat="1" ht="13.5"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</row>
    <row r="415" spans="2:12" s="6" customFormat="1" ht="13.5"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</row>
    <row r="416" spans="2:12" s="6" customFormat="1" ht="13.5"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</row>
    <row r="417" spans="2:12" s="6" customFormat="1" ht="13.5"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</row>
    <row r="418" spans="2:12" s="6" customFormat="1" ht="13.5"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</row>
    <row r="419" spans="2:12" s="6" customFormat="1" ht="13.5"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</row>
    <row r="420" spans="2:12" s="6" customFormat="1" ht="13.5"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</row>
    <row r="421" spans="2:12" s="6" customFormat="1" ht="13.5"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</row>
    <row r="422" spans="2:12" s="6" customFormat="1" ht="13.5"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</row>
    <row r="423" spans="2:12" s="6" customFormat="1" ht="13.5"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</row>
    <row r="424" spans="2:12" s="6" customFormat="1" ht="13.5"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</row>
    <row r="425" spans="2:12" s="6" customFormat="1" ht="13.5"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</row>
    <row r="426" spans="2:12" s="6" customFormat="1" ht="13.5"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</row>
    <row r="427" spans="2:12" s="6" customFormat="1" ht="13.5"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</row>
    <row r="428" spans="2:12" s="6" customFormat="1" ht="13.5"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</row>
    <row r="429" spans="2:12" s="6" customFormat="1" ht="13.5"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</row>
    <row r="430" spans="2:12" s="6" customFormat="1" ht="13.5"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</row>
    <row r="431" spans="2:12" s="6" customFormat="1" ht="13.5"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</row>
    <row r="432" spans="2:12" s="6" customFormat="1" ht="13.5"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</row>
    <row r="433" spans="2:12" s="6" customFormat="1" ht="13.5"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</row>
    <row r="434" spans="2:12" s="6" customFormat="1" ht="13.5"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</row>
    <row r="435" spans="2:12" s="6" customFormat="1" ht="13.5"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</row>
    <row r="436" spans="2:12" s="6" customFormat="1" ht="13.5"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</row>
    <row r="437" spans="2:12" s="6" customFormat="1" ht="13.5"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</row>
    <row r="438" spans="2:12" s="6" customFormat="1" ht="13.5"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</row>
    <row r="439" spans="2:12" s="6" customFormat="1" ht="13.5"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</row>
    <row r="440" spans="2:12" s="6" customFormat="1" ht="13.5"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</row>
    <row r="441" spans="2:12" s="6" customFormat="1" ht="13.5"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</row>
    <row r="442" spans="2:12" s="6" customFormat="1" ht="13.5"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</row>
    <row r="443" spans="2:12" s="6" customFormat="1" ht="13.5"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</row>
    <row r="444" spans="2:12" s="6" customFormat="1" ht="13.5"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</row>
    <row r="445" spans="2:12" s="6" customFormat="1" ht="13.5"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</row>
    <row r="446" spans="2:12" s="6" customFormat="1" ht="13.5"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</row>
    <row r="447" spans="2:12" s="6" customFormat="1" ht="13.5"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</row>
    <row r="448" spans="2:12" s="6" customFormat="1" ht="13.5"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</row>
    <row r="449" spans="2:12" s="6" customFormat="1" ht="13.5"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</row>
    <row r="450" spans="2:12" s="6" customFormat="1" ht="13.5"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</row>
    <row r="451" spans="2:12" s="6" customFormat="1" ht="13.5"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</row>
    <row r="452" spans="2:12" s="6" customFormat="1" ht="13.5"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</row>
    <row r="453" spans="2:12" s="6" customFormat="1" ht="13.5"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</row>
    <row r="454" spans="2:12" s="6" customFormat="1" ht="13.5"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</row>
    <row r="455" spans="2:12" s="6" customFormat="1" ht="13.5"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</row>
    <row r="456" spans="2:12" s="6" customFormat="1" ht="13.5"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</row>
    <row r="457" spans="2:12" s="6" customFormat="1" ht="13.5"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</row>
    <row r="458" spans="2:12" s="6" customFormat="1" ht="13.5"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</row>
    <row r="459" spans="2:12" s="6" customFormat="1" ht="13.5"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</row>
    <row r="460" spans="2:12" s="6" customFormat="1" ht="13.5"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</row>
    <row r="461" spans="2:12" s="6" customFormat="1" ht="13.5"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</row>
    <row r="462" spans="2:12" s="6" customFormat="1" ht="13.5"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</row>
    <row r="463" spans="2:12" s="6" customFormat="1" ht="13.5"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</row>
    <row r="464" spans="2:12" s="6" customFormat="1" ht="13.5"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</row>
    <row r="465" spans="2:12" s="6" customFormat="1" ht="13.5"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</row>
    <row r="466" spans="2:12" s="6" customFormat="1" ht="13.5"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</row>
    <row r="467" spans="2:12" s="6" customFormat="1" ht="13.5"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</row>
    <row r="468" spans="2:12" s="6" customFormat="1" ht="13.5"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</row>
    <row r="469" spans="2:12" s="6" customFormat="1" ht="13.5"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</row>
    <row r="470" spans="2:12" s="6" customFormat="1" ht="13.5"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</row>
    <row r="471" spans="2:12" s="6" customFormat="1" ht="13.5"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</row>
    <row r="472" spans="2:12" s="6" customFormat="1" ht="13.5"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</row>
    <row r="473" spans="2:12" s="6" customFormat="1" ht="13.5"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</row>
    <row r="474" spans="2:12" s="6" customFormat="1" ht="13.5"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</row>
    <row r="475" spans="2:12" s="6" customFormat="1" ht="13.5"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</row>
    <row r="476" spans="2:12" s="6" customFormat="1" ht="13.5"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</row>
    <row r="477" spans="2:12" s="6" customFormat="1" ht="13.5"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</row>
    <row r="478" spans="2:12" s="6" customFormat="1" ht="13.5"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</row>
    <row r="479" spans="2:12" s="6" customFormat="1" ht="13.5"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</row>
    <row r="480" spans="2:12" s="6" customFormat="1" ht="13.5"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</row>
    <row r="481" spans="2:12" s="6" customFormat="1" ht="13.5"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</row>
    <row r="482" spans="2:12" s="6" customFormat="1" ht="13.5"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</row>
    <row r="483" spans="2:12" s="6" customFormat="1" ht="13.5"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</row>
    <row r="484" spans="2:12" s="6" customFormat="1" ht="13.5"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</row>
    <row r="485" spans="2:12" s="6" customFormat="1" ht="13.5"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</row>
    <row r="486" spans="2:12" s="6" customFormat="1" ht="13.5"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</row>
    <row r="487" spans="2:12" s="6" customFormat="1" ht="13.5"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</row>
    <row r="488" spans="2:12" s="6" customFormat="1" ht="13.5"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</row>
    <row r="489" spans="2:12" s="6" customFormat="1" ht="13.5"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</row>
    <row r="490" spans="2:12" s="6" customFormat="1" ht="13.5"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</row>
    <row r="491" spans="2:12" s="6" customFormat="1" ht="13.5"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</row>
    <row r="492" spans="2:12" s="6" customFormat="1" ht="13.5"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</row>
    <row r="493" spans="2:12" s="6" customFormat="1" ht="13.5"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</row>
    <row r="494" spans="2:12" s="6" customFormat="1" ht="13.5"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</row>
    <row r="495" spans="2:12" s="6" customFormat="1" ht="13.5"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</row>
    <row r="496" spans="2:12" s="6" customFormat="1" ht="13.5"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</row>
    <row r="497" spans="2:12" s="6" customFormat="1" ht="13.5"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</row>
    <row r="498" spans="2:12" s="6" customFormat="1" ht="13.5"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</row>
    <row r="499" spans="2:12" s="6" customFormat="1" ht="13.5"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</row>
    <row r="500" spans="2:12" s="6" customFormat="1" ht="13.5"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</row>
    <row r="501" spans="2:12" s="6" customFormat="1" ht="13.5"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</row>
    <row r="502" spans="2:12" s="6" customFormat="1" ht="13.5"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</row>
    <row r="503" spans="2:12" s="6" customFormat="1" ht="13.5"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</row>
    <row r="504" spans="2:12" s="6" customFormat="1" ht="13.5"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</row>
    <row r="505" spans="2:12" s="6" customFormat="1" ht="13.5"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</row>
    <row r="506" spans="2:12" s="6" customFormat="1" ht="13.5"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</row>
    <row r="507" spans="2:12" s="6" customFormat="1" ht="13.5"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</row>
    <row r="508" spans="2:12" s="6" customFormat="1" ht="13.5"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</row>
    <row r="509" spans="2:12" s="6" customFormat="1" ht="13.5"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</row>
    <row r="510" spans="2:12" s="6" customFormat="1" ht="13.5"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</row>
    <row r="511" spans="2:12" s="6" customFormat="1" ht="13.5"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</row>
    <row r="512" spans="2:12" s="6" customFormat="1" ht="13.5"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</row>
    <row r="513" spans="2:12" s="6" customFormat="1" ht="13.5"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</row>
    <row r="514" spans="2:12" s="6" customFormat="1" ht="13.5"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</row>
    <row r="515" spans="2:12" s="6" customFormat="1" ht="13.5"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</row>
    <row r="516" spans="2:12" s="6" customFormat="1" ht="13.5"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</row>
    <row r="517" spans="2:12" s="6" customFormat="1" ht="13.5"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</row>
    <row r="518" spans="2:12" s="6" customFormat="1" ht="13.5"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</row>
    <row r="519" spans="2:12" s="6" customFormat="1" ht="13.5"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</row>
    <row r="520" spans="2:12" s="6" customFormat="1" ht="13.5"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</row>
    <row r="521" spans="2:12" s="6" customFormat="1" ht="13.5"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</row>
    <row r="522" spans="2:12" s="6" customFormat="1" ht="13.5"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</row>
    <row r="523" spans="2:12" s="6" customFormat="1" ht="13.5"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</row>
    <row r="524" spans="2:12" s="6" customFormat="1" ht="13.5"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</row>
    <row r="525" spans="2:12" s="6" customFormat="1" ht="13.5"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</row>
    <row r="526" spans="2:12" s="6" customFormat="1" ht="13.5"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</row>
    <row r="527" spans="2:12" s="6" customFormat="1" ht="13.5"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</row>
    <row r="528" spans="2:12" s="6" customFormat="1" ht="13.5"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</row>
    <row r="529" spans="2:12" s="6" customFormat="1" ht="13.5"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</row>
    <row r="530" spans="2:12" s="6" customFormat="1" ht="13.5"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</row>
    <row r="531" spans="2:12" s="6" customFormat="1" ht="13.5"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</row>
    <row r="532" spans="2:12" s="6" customFormat="1" ht="13.5"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</row>
    <row r="533" spans="2:12" s="6" customFormat="1" ht="13.5"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</row>
    <row r="534" spans="2:12" s="6" customFormat="1" ht="13.5"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</row>
    <row r="535" spans="2:12" s="6" customFormat="1" ht="13.5"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</row>
    <row r="536" spans="2:12" s="6" customFormat="1" ht="13.5"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</row>
    <row r="537" spans="2:12" s="6" customFormat="1" ht="13.5"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</row>
    <row r="538" spans="2:12" s="6" customFormat="1" ht="13.5"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</row>
    <row r="539" spans="2:12" s="6" customFormat="1" ht="13.5"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</row>
    <row r="540" spans="2:12" s="6" customFormat="1" ht="13.5"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</row>
    <row r="541" spans="2:12" s="6" customFormat="1" ht="13.5"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</row>
    <row r="542" spans="2:12" s="6" customFormat="1" ht="13.5"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</row>
    <row r="543" spans="2:12" s="6" customFormat="1" ht="13.5"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</row>
    <row r="544" spans="2:12" s="6" customFormat="1" ht="13.5"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</row>
    <row r="545" spans="2:12" s="6" customFormat="1" ht="13.5"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</row>
    <row r="546" spans="2:12" s="6" customFormat="1" ht="13.5"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</row>
    <row r="547" spans="2:12" s="6" customFormat="1" ht="13.5"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</row>
    <row r="548" spans="2:12" s="6" customFormat="1" ht="13.5"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</row>
    <row r="549" spans="2:12" s="6" customFormat="1" ht="13.5"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</row>
    <row r="550" spans="2:12" s="6" customFormat="1" ht="13.5"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</row>
    <row r="551" spans="2:12" s="6" customFormat="1" ht="13.5"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</row>
    <row r="552" spans="2:12" s="6" customFormat="1" ht="13.5"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</row>
    <row r="553" spans="2:12" s="6" customFormat="1" ht="13.5"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</row>
    <row r="554" spans="2:12" s="6" customFormat="1" ht="13.5"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</row>
    <row r="555" spans="2:12" s="6" customFormat="1" ht="13.5"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</row>
    <row r="556" spans="2:12" s="6" customFormat="1" ht="13.5"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</row>
    <row r="557" spans="2:12" s="6" customFormat="1" ht="13.5"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</row>
    <row r="558" spans="2:12" s="6" customFormat="1" ht="13.5"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</row>
    <row r="559" spans="2:12" s="6" customFormat="1" ht="13.5"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</row>
    <row r="560" spans="2:12" s="6" customFormat="1" ht="13.5"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</row>
    <row r="561" spans="2:12" s="6" customFormat="1" ht="13.5"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</row>
    <row r="562" spans="2:12" s="6" customFormat="1" ht="13.5"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</row>
    <row r="563" spans="2:12" s="6" customFormat="1" ht="13.5"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</row>
    <row r="564" spans="2:12" s="6" customFormat="1" ht="13.5"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</row>
    <row r="565" spans="2:12" s="6" customFormat="1" ht="13.5"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</row>
    <row r="566" spans="2:12" s="6" customFormat="1" ht="13.5"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</row>
    <row r="567" spans="2:12" s="6" customFormat="1" ht="13.5"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</row>
    <row r="568" spans="2:12" s="6" customFormat="1" ht="13.5"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</row>
    <row r="569" spans="2:12" s="6" customFormat="1" ht="13.5"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</row>
    <row r="570" spans="2:12" s="6" customFormat="1" ht="13.5"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</row>
    <row r="571" spans="2:12" s="6" customFormat="1" ht="13.5"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</row>
    <row r="572" spans="2:12" s="6" customFormat="1" ht="13.5"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</row>
    <row r="573" spans="2:12" s="6" customFormat="1" ht="13.5"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</row>
    <row r="574" spans="2:12" s="6" customFormat="1" ht="13.5"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</row>
    <row r="575" spans="2:12" s="6" customFormat="1" ht="13.5"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</row>
    <row r="576" spans="2:12" s="6" customFormat="1" ht="13.5"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</row>
    <row r="577" spans="2:12" s="6" customFormat="1" ht="13.5"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</row>
    <row r="578" spans="2:12" s="6" customFormat="1" ht="13.5"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</row>
    <row r="579" spans="2:12" s="6" customFormat="1" ht="13.5"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</row>
    <row r="580" spans="2:12" s="6" customFormat="1" ht="13.5"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</row>
    <row r="581" spans="2:12" s="6" customFormat="1" ht="13.5"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</row>
    <row r="582" spans="2:12" s="6" customFormat="1" ht="13.5"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</row>
    <row r="583" spans="2:12" s="6" customFormat="1" ht="13.5"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</row>
    <row r="584" spans="2:12" s="6" customFormat="1" ht="13.5"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</row>
    <row r="585" spans="2:12" s="6" customFormat="1" ht="13.5"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</row>
    <row r="586" spans="2:12" s="6" customFormat="1" ht="13.5"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</row>
    <row r="587" spans="2:12" s="6" customFormat="1" ht="13.5"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</row>
    <row r="588" spans="2:12" s="6" customFormat="1" ht="13.5"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</row>
    <row r="589" spans="2:12" s="6" customFormat="1" ht="13.5"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</row>
    <row r="590" spans="2:12" s="6" customFormat="1" ht="13.5"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</row>
    <row r="591" spans="2:12" s="6" customFormat="1" ht="13.5"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</row>
    <row r="592" spans="2:12" s="6" customFormat="1" ht="13.5"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</row>
    <row r="593" spans="2:12" s="6" customFormat="1" ht="13.5"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</row>
    <row r="594" spans="2:12" s="6" customFormat="1" ht="13.5"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</row>
    <row r="595" spans="2:12" s="6" customFormat="1" ht="13.5"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</row>
    <row r="596" spans="2:12" s="6" customFormat="1" ht="13.5"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</row>
    <row r="597" spans="2:12" s="6" customFormat="1" ht="13.5"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</row>
    <row r="598" spans="2:12" s="6" customFormat="1" ht="13.5"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</row>
    <row r="599" spans="2:12" s="6" customFormat="1" ht="13.5"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</row>
    <row r="600" spans="2:12" s="6" customFormat="1" ht="13.5"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</row>
    <row r="601" spans="2:12" s="6" customFormat="1" ht="13.5"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</row>
    <row r="602" spans="2:12" s="6" customFormat="1" ht="13.5"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</row>
    <row r="603" spans="2:12" s="6" customFormat="1" ht="13.5"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</row>
    <row r="604" spans="2:12" s="6" customFormat="1" ht="13.5"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</row>
    <row r="605" spans="2:12" s="6" customFormat="1" ht="13.5"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</row>
    <row r="606" spans="2:12" s="6" customFormat="1" ht="13.5"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</row>
    <row r="607" spans="2:12" s="6" customFormat="1" ht="13.5"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</row>
    <row r="608" spans="2:12" s="6" customFormat="1" ht="13.5"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</row>
    <row r="609" spans="2:12" s="6" customFormat="1" ht="13.5"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</row>
    <row r="610" spans="2:12" s="6" customFormat="1" ht="13.5"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</row>
    <row r="611" spans="2:12" s="6" customFormat="1" ht="13.5"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</row>
    <row r="612" spans="2:12" s="6" customFormat="1" ht="13.5"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</row>
    <row r="613" spans="2:12" s="6" customFormat="1" ht="13.5"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</row>
    <row r="614" spans="2:12" s="6" customFormat="1" ht="13.5"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</row>
    <row r="615" spans="2:12" s="6" customFormat="1" ht="13.5"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</row>
    <row r="616" spans="2:12" s="6" customFormat="1" ht="13.5"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</row>
    <row r="617" spans="2:12" s="6" customFormat="1" ht="13.5"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</row>
    <row r="618" spans="2:12" s="6" customFormat="1" ht="13.5"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</row>
    <row r="619" spans="2:12" s="6" customFormat="1" ht="13.5"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</row>
    <row r="620" spans="2:12" s="6" customFormat="1" ht="13.5"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</row>
    <row r="621" spans="2:12" s="6" customFormat="1" ht="13.5"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</row>
    <row r="622" spans="2:12" s="6" customFormat="1" ht="13.5"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</row>
    <row r="623" spans="2:12" s="6" customFormat="1" ht="13.5"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</row>
    <row r="624" spans="2:12" s="6" customFormat="1" ht="13.5"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</row>
    <row r="625" spans="2:12" s="6" customFormat="1" ht="13.5"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</row>
    <row r="626" spans="2:12" s="6" customFormat="1" ht="13.5"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</row>
    <row r="627" spans="2:12" s="6" customFormat="1" ht="13.5"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</row>
    <row r="628" spans="2:12" s="6" customFormat="1" ht="13.5"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</row>
    <row r="629" spans="2:12" s="6" customFormat="1" ht="13.5"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</row>
    <row r="630" spans="2:12" s="6" customFormat="1" ht="13.5"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</row>
    <row r="631" spans="2:12" s="6" customFormat="1" ht="13.5"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</row>
    <row r="632" spans="2:12" s="6" customFormat="1" ht="13.5"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</row>
    <row r="633" spans="2:12" s="6" customFormat="1" ht="13.5"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</row>
    <row r="634" spans="2:12" s="6" customFormat="1" ht="13.5"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</row>
    <row r="635" spans="2:12" s="6" customFormat="1" ht="13.5"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</row>
    <row r="636" spans="2:12" s="6" customFormat="1" ht="13.5"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</row>
    <row r="637" spans="2:12" s="6" customFormat="1" ht="13.5"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</row>
    <row r="638" spans="2:12" s="6" customFormat="1" ht="13.5"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</row>
    <row r="639" spans="2:12" s="6" customFormat="1" ht="13.5"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</row>
    <row r="640" spans="2:12" s="6" customFormat="1" ht="13.5"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</row>
    <row r="641" spans="2:12" s="6" customFormat="1" ht="13.5"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</row>
    <row r="642" spans="2:12" s="6" customFormat="1" ht="13.5"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</row>
    <row r="643" spans="2:12" s="6" customFormat="1" ht="13.5"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</row>
    <row r="644" spans="2:12" s="6" customFormat="1" ht="13.5"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</row>
    <row r="645" spans="2:12" s="6" customFormat="1" ht="13.5"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</row>
    <row r="646" spans="2:12" s="6" customFormat="1" ht="13.5"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</row>
    <row r="647" spans="2:12" s="6" customFormat="1" ht="13.5"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</row>
    <row r="648" spans="2:12" s="6" customFormat="1" ht="13.5"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</row>
    <row r="649" spans="2:12" s="6" customFormat="1" ht="13.5"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</row>
    <row r="650" spans="2:12" s="6" customFormat="1" ht="13.5"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</row>
    <row r="651" spans="2:12" s="6" customFormat="1" ht="13.5"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</row>
    <row r="652" spans="2:12" s="6" customFormat="1" ht="13.5"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</row>
    <row r="653" spans="2:12" s="6" customFormat="1" ht="13.5"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</row>
    <row r="654" spans="2:12" s="6" customFormat="1" ht="13.5"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</row>
    <row r="655" spans="2:12" s="6" customFormat="1" ht="13.5"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</row>
    <row r="656" spans="2:12" s="6" customFormat="1" ht="13.5"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</row>
    <row r="657" spans="2:12" s="6" customFormat="1" ht="13.5"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</row>
    <row r="658" spans="2:12" s="6" customFormat="1" ht="13.5"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</row>
    <row r="659" spans="2:12" s="6" customFormat="1" ht="13.5"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</row>
    <row r="660" spans="2:12" s="6" customFormat="1" ht="13.5"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</row>
    <row r="661" spans="2:12" s="6" customFormat="1" ht="13.5"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</row>
    <row r="662" spans="2:12" s="6" customFormat="1" ht="13.5"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</row>
    <row r="663" spans="2:12" s="6" customFormat="1" ht="13.5"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</row>
    <row r="664" spans="2:12" s="6" customFormat="1" ht="13.5"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</row>
    <row r="665" spans="2:12" s="6" customFormat="1" ht="13.5"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</row>
    <row r="666" spans="2:12" s="6" customFormat="1" ht="13.5"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</row>
    <row r="667" spans="2:12" s="6" customFormat="1" ht="13.5"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</row>
    <row r="668" spans="2:12" s="6" customFormat="1" ht="13.5"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</row>
    <row r="669" spans="2:12" s="6" customFormat="1" ht="13.5"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</row>
    <row r="670" spans="2:12" s="6" customFormat="1" ht="13.5"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</row>
    <row r="671" spans="2:12" s="6" customFormat="1" ht="13.5"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</row>
    <row r="672" spans="2:12" s="6" customFormat="1" ht="13.5"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</row>
    <row r="673" spans="2:12" s="6" customFormat="1" ht="13.5"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</row>
    <row r="674" spans="2:12" s="6" customFormat="1" ht="13.5"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</row>
    <row r="675" spans="2:12" s="6" customFormat="1" ht="13.5"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</row>
    <row r="676" spans="2:12" s="6" customFormat="1" ht="13.5"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</row>
    <row r="677" spans="2:12" s="6" customFormat="1" ht="13.5"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</row>
    <row r="678" spans="2:12" s="6" customFormat="1" ht="13.5"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</row>
    <row r="679" spans="2:12" s="6" customFormat="1" ht="13.5"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</row>
    <row r="680" spans="2:12" s="6" customFormat="1" ht="13.5"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</row>
    <row r="681" spans="2:12" s="6" customFormat="1" ht="13.5"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</row>
    <row r="682" spans="2:12" s="6" customFormat="1" ht="13.5"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</row>
    <row r="683" spans="2:12" s="6" customFormat="1" ht="13.5"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</row>
    <row r="684" spans="2:12" s="6" customFormat="1" ht="13.5"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</row>
    <row r="685" spans="2:12" s="6" customFormat="1" ht="13.5"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</row>
    <row r="686" spans="2:12" s="6" customFormat="1" ht="13.5"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</row>
    <row r="687" spans="2:12" s="6" customFormat="1" ht="13.5"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</row>
    <row r="688" spans="2:12" s="6" customFormat="1" ht="13.5"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</row>
    <row r="689" spans="2:12" s="6" customFormat="1" ht="13.5"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</row>
    <row r="690" spans="2:12" s="6" customFormat="1" ht="13.5"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</row>
    <row r="691" spans="2:12" s="6" customFormat="1" ht="13.5"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</row>
    <row r="692" spans="2:12" s="6" customFormat="1" ht="13.5"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</row>
    <row r="693" spans="2:12" s="6" customFormat="1" ht="13.5"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</row>
    <row r="694" spans="2:12" s="6" customFormat="1" ht="13.5"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</row>
    <row r="695" spans="2:12" s="6" customFormat="1" ht="13.5"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</row>
    <row r="696" spans="2:12" s="6" customFormat="1" ht="13.5"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</row>
    <row r="697" spans="2:12" s="6" customFormat="1" ht="13.5"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</row>
    <row r="698" spans="2:12" s="6" customFormat="1" ht="13.5"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</row>
    <row r="699" spans="2:12" s="6" customFormat="1" ht="13.5"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</row>
    <row r="700" spans="2:12" s="6" customFormat="1" ht="13.5"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</row>
    <row r="701" spans="2:12" s="6" customFormat="1" ht="13.5"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</row>
    <row r="702" spans="2:12" s="6" customFormat="1" ht="13.5"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</row>
    <row r="703" spans="2:12" s="6" customFormat="1" ht="13.5"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</row>
    <row r="704" spans="2:12" s="6" customFormat="1" ht="13.5"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</row>
    <row r="705" spans="2:12" s="6" customFormat="1" ht="13.5"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</row>
    <row r="706" spans="2:12" s="6" customFormat="1" ht="13.5"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</row>
    <row r="707" spans="2:12" s="6" customFormat="1" ht="13.5"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</row>
    <row r="708" spans="2:12" s="6" customFormat="1" ht="13.5"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</row>
    <row r="709" spans="2:12" s="6" customFormat="1" ht="13.5"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</row>
    <row r="710" spans="2:12" s="6" customFormat="1" ht="13.5"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</row>
    <row r="711" spans="2:12" s="6" customFormat="1" ht="13.5"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</row>
    <row r="712" spans="2:12" s="6" customFormat="1" ht="13.5"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</row>
    <row r="713" spans="2:12" s="6" customFormat="1" ht="13.5"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</row>
    <row r="714" spans="2:12" s="6" customFormat="1" ht="13.5"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</row>
    <row r="715" spans="2:12" s="6" customFormat="1" ht="13.5"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</row>
    <row r="716" spans="2:12" s="6" customFormat="1" ht="13.5"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</row>
    <row r="717" spans="2:12" s="6" customFormat="1" ht="13.5"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</row>
    <row r="718" spans="2:12" s="6" customFormat="1" ht="13.5"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</row>
    <row r="719" spans="2:12" s="6" customFormat="1" ht="13.5"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</row>
    <row r="720" spans="2:12" s="6" customFormat="1" ht="13.5"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</row>
    <row r="721" spans="2:12" s="6" customFormat="1" ht="13.5"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</row>
    <row r="722" spans="2:12" s="6" customFormat="1" ht="13.5"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</row>
    <row r="723" spans="2:12" s="6" customFormat="1" ht="13.5"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</row>
    <row r="724" spans="2:12" s="6" customFormat="1" ht="13.5"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</row>
    <row r="725" spans="2:12" s="6" customFormat="1" ht="13.5"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</row>
    <row r="726" spans="2:12" s="6" customFormat="1" ht="13.5"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</row>
    <row r="727" spans="2:12" s="6" customFormat="1" ht="13.5"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</row>
    <row r="728" spans="2:12" s="6" customFormat="1" ht="13.5"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</row>
    <row r="729" spans="2:12" s="6" customFormat="1" ht="13.5"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</row>
    <row r="730" spans="2:12" s="6" customFormat="1" ht="13.5"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</row>
    <row r="731" spans="2:12" s="6" customFormat="1" ht="13.5"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</row>
    <row r="732" spans="2:12" s="6" customFormat="1" ht="13.5"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</row>
    <row r="733" spans="2:12" s="6" customFormat="1" ht="13.5"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</row>
    <row r="734" spans="2:12" s="6" customFormat="1" ht="13.5"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</row>
    <row r="735" spans="2:12" s="6" customFormat="1" ht="13.5"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</row>
    <row r="736" spans="2:12" s="6" customFormat="1" ht="13.5"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</row>
    <row r="737" spans="2:12" s="6" customFormat="1" ht="13.5"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</row>
    <row r="738" spans="2:12" s="6" customFormat="1" ht="13.5"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</row>
    <row r="739" spans="2:12" s="6" customFormat="1" ht="13.5"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</row>
    <row r="740" spans="2:12" s="6" customFormat="1" ht="13.5"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</row>
    <row r="741" spans="2:12" s="6" customFormat="1" ht="13.5"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</row>
    <row r="742" spans="2:12" s="6" customFormat="1" ht="13.5"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</row>
    <row r="743" spans="2:12" s="6" customFormat="1" ht="13.5"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</row>
    <row r="744" spans="2:12" s="6" customFormat="1" ht="13.5"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</row>
    <row r="745" spans="2:12" s="6" customFormat="1" ht="13.5"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</row>
    <row r="746" spans="2:12" s="6" customFormat="1" ht="13.5"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</row>
    <row r="747" spans="2:12" s="6" customFormat="1" ht="13.5"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</row>
    <row r="748" spans="2:12" s="6" customFormat="1" ht="13.5"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</row>
    <row r="749" spans="2:12" s="6" customFormat="1" ht="13.5"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</row>
    <row r="750" spans="2:12" s="6" customFormat="1" ht="13.5"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</row>
    <row r="751" spans="2:12" s="6" customFormat="1" ht="13.5"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</row>
    <row r="752" spans="2:12" s="6" customFormat="1" ht="13.5"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</row>
    <row r="753" spans="2:12" s="6" customFormat="1" ht="13.5"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</row>
    <row r="754" spans="2:12" s="6" customFormat="1" ht="13.5"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</row>
    <row r="755" spans="2:12" s="6" customFormat="1" ht="13.5"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</row>
    <row r="756" spans="2:12" s="6" customFormat="1" ht="13.5"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</row>
    <row r="757" spans="2:12" s="6" customFormat="1" ht="13.5"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</row>
    <row r="758" spans="2:12" s="6" customFormat="1" ht="13.5"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</row>
    <row r="759" spans="2:12" s="6" customFormat="1" ht="13.5"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</row>
    <row r="760" spans="2:12" s="6" customFormat="1" ht="13.5"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</row>
    <row r="761" spans="2:12" s="6" customFormat="1" ht="13.5"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</row>
    <row r="762" spans="2:12" s="6" customFormat="1" ht="13.5"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</row>
    <row r="763" spans="2:12" s="6" customFormat="1" ht="13.5"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</row>
    <row r="764" spans="2:12" s="6" customFormat="1" ht="13.5"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</row>
    <row r="765" spans="2:12" s="6" customFormat="1" ht="13.5"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</row>
    <row r="766" spans="2:12" s="6" customFormat="1" ht="13.5"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</row>
    <row r="767" spans="2:12" s="6" customFormat="1" ht="13.5"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</row>
    <row r="768" spans="2:12" s="6" customFormat="1" ht="13.5"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</row>
    <row r="769" spans="2:12" s="6" customFormat="1" ht="13.5"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</row>
    <row r="770" spans="2:12" s="6" customFormat="1" ht="13.5"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</row>
    <row r="771" spans="2:12" s="6" customFormat="1" ht="13.5"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</row>
    <row r="772" spans="2:12" s="6" customFormat="1" ht="13.5"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</row>
    <row r="773" spans="2:12" s="6" customFormat="1" ht="13.5"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</row>
    <row r="774" spans="2:12" s="6" customFormat="1" ht="13.5"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</row>
    <row r="775" spans="2:12" s="6" customFormat="1" ht="13.5"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</row>
    <row r="776" spans="2:12" s="6" customFormat="1" ht="13.5"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</row>
    <row r="777" spans="2:12" s="6" customFormat="1" ht="13.5"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</row>
    <row r="778" spans="2:12" s="6" customFormat="1" ht="13.5"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</row>
    <row r="779" spans="2:12" s="6" customFormat="1" ht="13.5"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</row>
    <row r="780" spans="2:12" s="6" customFormat="1" ht="13.5"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</row>
    <row r="781" spans="2:12" s="6" customFormat="1" ht="13.5"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</row>
  </sheetData>
  <sheetProtection/>
  <mergeCells count="7">
    <mergeCell ref="M5:O5"/>
    <mergeCell ref="A1:O1"/>
    <mergeCell ref="A2:O2"/>
    <mergeCell ref="A3:O3"/>
    <mergeCell ref="F5:H5"/>
    <mergeCell ref="I5:L5"/>
    <mergeCell ref="B5:E5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DL41"/>
  <sheetViews>
    <sheetView view="pageBreakPreview" zoomScaleSheetLayoutView="100" zoomScalePageLayoutView="0" workbookViewId="0" topLeftCell="A1">
      <selection activeCell="AI14" sqref="AI14"/>
    </sheetView>
  </sheetViews>
  <sheetFormatPr defaultColWidth="9.00390625" defaultRowHeight="15.75"/>
  <cols>
    <col min="1" max="1" width="10.625" style="99" customWidth="1"/>
    <col min="2" max="2" width="3.125" style="18" customWidth="1"/>
    <col min="3" max="3" width="2.75390625" style="18" customWidth="1"/>
    <col min="4" max="4" width="3.75390625" style="18" customWidth="1"/>
    <col min="5" max="5" width="3.00390625" style="18" customWidth="1"/>
    <col min="6" max="6" width="3.125" style="18" customWidth="1"/>
    <col min="7" max="7" width="3.00390625" style="18" customWidth="1"/>
    <col min="8" max="8" width="3.625" style="18" customWidth="1"/>
    <col min="9" max="9" width="3.75390625" style="18" customWidth="1"/>
    <col min="10" max="10" width="3.00390625" style="18" customWidth="1"/>
    <col min="11" max="12" width="2.75390625" style="18" customWidth="1"/>
    <col min="13" max="18" width="3.25390625" style="18" customWidth="1"/>
    <col min="19" max="19" width="4.00390625" style="18" customWidth="1"/>
    <col min="20" max="32" width="3.25390625" style="18" customWidth="1"/>
    <col min="33" max="33" width="4.125" style="18" customWidth="1"/>
    <col min="34" max="34" width="5.25390625" style="18" customWidth="1"/>
    <col min="35" max="35" width="5.125" style="18" customWidth="1"/>
    <col min="36" max="36" width="12.625" style="46" customWidth="1"/>
    <col min="37" max="116" width="9.00390625" style="46" customWidth="1"/>
    <col min="117" max="16384" width="9.00390625" style="18" customWidth="1"/>
  </cols>
  <sheetData>
    <row r="1" spans="1:116" s="77" customFormat="1" ht="30" customHeight="1">
      <c r="A1" s="247" t="str">
        <f>'計畫經費彙總表(結案)'!A1:O1</f>
        <v>××股份有限公司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</row>
    <row r="2" spans="1:116" s="77" customFormat="1" ht="30" customHeight="1">
      <c r="A2" s="258" t="s">
        <v>128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</row>
    <row r="3" spans="1:116" s="17" customFormat="1" ht="45" customHeight="1">
      <c r="A3" s="11" t="s">
        <v>10</v>
      </c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5">
        <v>16</v>
      </c>
      <c r="R3" s="15">
        <v>17</v>
      </c>
      <c r="S3" s="15">
        <v>18</v>
      </c>
      <c r="T3" s="15">
        <v>19</v>
      </c>
      <c r="U3" s="15">
        <v>20</v>
      </c>
      <c r="V3" s="15">
        <v>21</v>
      </c>
      <c r="W3" s="15">
        <v>22</v>
      </c>
      <c r="X3" s="15">
        <v>23</v>
      </c>
      <c r="Y3" s="15">
        <v>24</v>
      </c>
      <c r="Z3" s="15">
        <v>25</v>
      </c>
      <c r="AA3" s="15">
        <v>26</v>
      </c>
      <c r="AB3" s="15">
        <v>27</v>
      </c>
      <c r="AC3" s="15">
        <v>28</v>
      </c>
      <c r="AD3" s="15">
        <v>29</v>
      </c>
      <c r="AE3" s="15">
        <v>30</v>
      </c>
      <c r="AF3" s="15">
        <v>31</v>
      </c>
      <c r="AG3" s="11" t="s">
        <v>0</v>
      </c>
      <c r="AH3" s="147" t="s">
        <v>30</v>
      </c>
      <c r="AI3" s="12" t="s">
        <v>11</v>
      </c>
      <c r="AJ3" s="25" t="s">
        <v>13</v>
      </c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</row>
    <row r="4" spans="1:36" s="47" customFormat="1" ht="24.75" customHeight="1">
      <c r="A4" s="96" t="s">
        <v>49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9"/>
      <c r="AH4" s="49"/>
      <c r="AI4" s="50"/>
      <c r="AJ4" s="97"/>
    </row>
    <row r="5" spans="1:36" s="53" customFormat="1" ht="24.75" customHeight="1">
      <c r="A5" s="14" t="s">
        <v>32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8">
        <f>SUM(B5:AF5)</f>
        <v>0</v>
      </c>
      <c r="AH5" s="155">
        <v>160</v>
      </c>
      <c r="AI5" s="52">
        <f>IF((AG5/$AH$5)&gt;1,1,(ROUND(AG5/$AH$5,2)))</f>
        <v>0</v>
      </c>
      <c r="AJ5" s="98"/>
    </row>
    <row r="6" spans="1:36" s="53" customFormat="1" ht="24.75" customHeight="1">
      <c r="A6" s="14" t="s">
        <v>33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8">
        <f>SUM(B6:AF6)</f>
        <v>0</v>
      </c>
      <c r="AH6" s="155">
        <v>160</v>
      </c>
      <c r="AI6" s="52">
        <f>IF((AG6/$AH$5)&gt;1,1,(ROUND(AG6/$AH$5,2)))</f>
        <v>0</v>
      </c>
      <c r="AJ6" s="98"/>
    </row>
    <row r="7" spans="1:36" s="53" customFormat="1" ht="24.75" customHeight="1">
      <c r="A7" s="14" t="s">
        <v>57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8">
        <f>SUM(B7:AF7)</f>
        <v>0</v>
      </c>
      <c r="AH7" s="155">
        <v>160</v>
      </c>
      <c r="AI7" s="52">
        <f>IF((AG7/$AH$5)&gt;1,1,(ROUND(AG7/$AH$5,2)))</f>
        <v>0</v>
      </c>
      <c r="AJ7" s="98"/>
    </row>
    <row r="8" spans="1:36" s="53" customFormat="1" ht="24.75" customHeight="1">
      <c r="A8" s="14" t="s">
        <v>58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8">
        <f>SUM(B8:AF8)</f>
        <v>0</v>
      </c>
      <c r="AH8" s="155">
        <v>160</v>
      </c>
      <c r="AI8" s="52">
        <f>IF((AG8/$AH$5)&gt;1,1,(ROUND(AG8/$AH$5,2)))</f>
        <v>0</v>
      </c>
      <c r="AJ8" s="98"/>
    </row>
    <row r="9" spans="1:36" s="53" customFormat="1" ht="24.75" customHeight="1">
      <c r="A9" s="14" t="s">
        <v>130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52"/>
      <c r="AJ9" s="98"/>
    </row>
    <row r="10" spans="1:36" s="53" customFormat="1" ht="24.75" customHeight="1">
      <c r="A10" s="1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8"/>
      <c r="AH10" s="8"/>
      <c r="AI10" s="52"/>
      <c r="AJ10" s="98"/>
    </row>
    <row r="11" spans="1:36" s="53" customFormat="1" ht="24.75" customHeight="1">
      <c r="A11" s="1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8"/>
      <c r="AH11" s="8"/>
      <c r="AI11" s="52"/>
      <c r="AJ11" s="98"/>
    </row>
    <row r="12" spans="1:116" s="98" customFormat="1" ht="24.75" customHeight="1">
      <c r="A12" s="14" t="s">
        <v>0</v>
      </c>
      <c r="B12" s="8">
        <f aca="true" t="shared" si="0" ref="B12:AG12">SUM(B5:B11)</f>
        <v>0</v>
      </c>
      <c r="C12" s="8">
        <f t="shared" si="0"/>
        <v>0</v>
      </c>
      <c r="D12" s="8">
        <f t="shared" si="0"/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0</v>
      </c>
      <c r="P12" s="8">
        <f t="shared" si="0"/>
        <v>0</v>
      </c>
      <c r="Q12" s="8">
        <f t="shared" si="0"/>
        <v>0</v>
      </c>
      <c r="R12" s="8">
        <f t="shared" si="0"/>
        <v>0</v>
      </c>
      <c r="S12" s="8">
        <f t="shared" si="0"/>
        <v>0</v>
      </c>
      <c r="T12" s="8">
        <f t="shared" si="0"/>
        <v>0</v>
      </c>
      <c r="U12" s="8">
        <f t="shared" si="0"/>
        <v>0</v>
      </c>
      <c r="V12" s="8">
        <f t="shared" si="0"/>
        <v>0</v>
      </c>
      <c r="W12" s="8">
        <f t="shared" si="0"/>
        <v>0</v>
      </c>
      <c r="X12" s="8">
        <f t="shared" si="0"/>
        <v>0</v>
      </c>
      <c r="Y12" s="8">
        <f t="shared" si="0"/>
        <v>0</v>
      </c>
      <c r="Z12" s="8">
        <f t="shared" si="0"/>
        <v>0</v>
      </c>
      <c r="AA12" s="8">
        <f t="shared" si="0"/>
        <v>0</v>
      </c>
      <c r="AB12" s="8">
        <f t="shared" si="0"/>
        <v>0</v>
      </c>
      <c r="AC12" s="8">
        <f t="shared" si="0"/>
        <v>0</v>
      </c>
      <c r="AD12" s="8">
        <f t="shared" si="0"/>
        <v>0</v>
      </c>
      <c r="AE12" s="8">
        <f t="shared" si="0"/>
        <v>0</v>
      </c>
      <c r="AF12" s="8">
        <f t="shared" si="0"/>
        <v>0</v>
      </c>
      <c r="AG12" s="8">
        <f t="shared" si="0"/>
        <v>0</v>
      </c>
      <c r="AH12" s="8"/>
      <c r="AI12" s="52">
        <f>SUM(AI5:AI8)</f>
        <v>0</v>
      </c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</row>
    <row r="13" spans="1:116" s="5" customFormat="1" ht="24.75" customHeight="1">
      <c r="A13" s="13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</row>
    <row r="14" s="180" customFormat="1" ht="24.75" customHeight="1">
      <c r="A14" s="179" t="s">
        <v>102</v>
      </c>
    </row>
    <row r="15" s="180" customFormat="1" ht="24.75" customHeight="1">
      <c r="A15" s="179" t="s">
        <v>103</v>
      </c>
    </row>
    <row r="16" s="180" customFormat="1" ht="24.75" customHeight="1">
      <c r="A16" s="179" t="s">
        <v>105</v>
      </c>
    </row>
    <row r="17" s="180" customFormat="1" ht="24.75" customHeight="1">
      <c r="A17" s="179" t="s">
        <v>104</v>
      </c>
    </row>
    <row r="18" s="180" customFormat="1" ht="24.75" customHeight="1">
      <c r="A18" s="137" t="s">
        <v>162</v>
      </c>
    </row>
    <row r="19" spans="1:24" ht="19.5">
      <c r="A19" s="137" t="s">
        <v>163</v>
      </c>
      <c r="B19" s="33"/>
      <c r="C19" s="2"/>
      <c r="D19" s="33"/>
      <c r="E19" s="33"/>
      <c r="G19" s="34"/>
      <c r="H19" s="33"/>
      <c r="J19" s="33"/>
      <c r="K19" s="33"/>
      <c r="M19" s="3"/>
      <c r="X19" s="4"/>
    </row>
    <row r="20" spans="1:24" ht="17.25">
      <c r="A20" s="26"/>
      <c r="B20" s="33"/>
      <c r="C20" s="2"/>
      <c r="D20" s="33"/>
      <c r="E20" s="33"/>
      <c r="G20" s="34"/>
      <c r="H20" s="33"/>
      <c r="J20" s="33"/>
      <c r="K20" s="33"/>
      <c r="M20" s="3"/>
      <c r="X20" s="4"/>
    </row>
    <row r="21" spans="1:30" s="33" customFormat="1" ht="17.25">
      <c r="A21" s="10"/>
      <c r="E21" s="2"/>
      <c r="I21" s="34"/>
      <c r="S21" s="3"/>
      <c r="AD21" s="4"/>
    </row>
    <row r="23" spans="2:3" ht="15.75">
      <c r="B23" s="19"/>
      <c r="C23" s="19"/>
    </row>
    <row r="24" spans="2:3" ht="15.75">
      <c r="B24" s="19"/>
      <c r="C24" s="19"/>
    </row>
    <row r="25" spans="2:3" ht="15.75">
      <c r="B25" s="19"/>
      <c r="C25" s="19"/>
    </row>
    <row r="26" spans="2:3" ht="15.75">
      <c r="B26" s="19"/>
      <c r="C26" s="19"/>
    </row>
    <row r="27" spans="2:3" ht="15.75">
      <c r="B27" s="19"/>
      <c r="C27" s="19"/>
    </row>
    <row r="28" spans="2:3" ht="15.75">
      <c r="B28" s="19"/>
      <c r="C28" s="19"/>
    </row>
    <row r="29" spans="2:3" ht="15.75">
      <c r="B29" s="19"/>
      <c r="C29" s="19"/>
    </row>
    <row r="30" spans="2:3" ht="15.75">
      <c r="B30" s="19"/>
      <c r="C30" s="19"/>
    </row>
    <row r="31" spans="2:3" ht="15.75">
      <c r="B31" s="19"/>
      <c r="C31" s="19"/>
    </row>
    <row r="32" spans="2:3" ht="15.75">
      <c r="B32" s="19"/>
      <c r="C32" s="19"/>
    </row>
    <row r="33" spans="2:3" ht="15.75">
      <c r="B33" s="19"/>
      <c r="C33" s="19"/>
    </row>
    <row r="34" spans="2:3" ht="15.75">
      <c r="B34" s="19"/>
      <c r="C34" s="19"/>
    </row>
    <row r="35" spans="2:3" ht="15.75">
      <c r="B35" s="19"/>
      <c r="C35" s="19"/>
    </row>
    <row r="36" spans="2:3" ht="15.75">
      <c r="B36" s="19"/>
      <c r="C36" s="19"/>
    </row>
    <row r="37" spans="2:3" ht="15.75">
      <c r="B37" s="19"/>
      <c r="C37" s="19"/>
    </row>
    <row r="38" spans="2:3" ht="15.75">
      <c r="B38" s="19"/>
      <c r="C38" s="19"/>
    </row>
    <row r="39" spans="2:3" ht="15.75">
      <c r="B39" s="19"/>
      <c r="C39" s="19"/>
    </row>
    <row r="40" spans="2:3" ht="15.75">
      <c r="B40" s="19"/>
      <c r="C40" s="19"/>
    </row>
    <row r="41" spans="2:3" ht="15.75">
      <c r="B41" s="19"/>
      <c r="C41" s="19"/>
    </row>
  </sheetData>
  <sheetProtection/>
  <mergeCells count="2">
    <mergeCell ref="A1:AJ1"/>
    <mergeCell ref="A2:AJ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X19"/>
  <sheetViews>
    <sheetView zoomScale="70" zoomScaleNormal="70" zoomScalePageLayoutView="0" workbookViewId="0" topLeftCell="A1">
      <selection activeCell="B7" sqref="B7"/>
    </sheetView>
  </sheetViews>
  <sheetFormatPr defaultColWidth="9.00390625" defaultRowHeight="15.75"/>
  <cols>
    <col min="1" max="11" width="17.625" style="77" customWidth="1"/>
    <col min="12" max="12" width="22.125" style="77" customWidth="1"/>
    <col min="13" max="16384" width="9.00390625" style="77" customWidth="1"/>
  </cols>
  <sheetData>
    <row r="1" spans="1:13" ht="30" customHeight="1">
      <c r="A1" s="247" t="str">
        <f>'人員薪資表(第11月-按月新增)'!A1:K1</f>
        <v>××股份有限公司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ht="30" customHeight="1">
      <c r="A2" s="247" t="s">
        <v>176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ht="30" customHeight="1" thickBot="1">
      <c r="L3" s="152" t="s">
        <v>12</v>
      </c>
    </row>
    <row r="4" spans="3:12" ht="30" customHeight="1" thickBot="1">
      <c r="C4" s="267" t="s">
        <v>177</v>
      </c>
      <c r="D4" s="268"/>
      <c r="E4" s="268"/>
      <c r="F4" s="268"/>
      <c r="G4" s="269"/>
      <c r="H4" s="267" t="s">
        <v>178</v>
      </c>
      <c r="I4" s="268"/>
      <c r="J4" s="268"/>
      <c r="K4" s="269"/>
      <c r="L4" s="152"/>
    </row>
    <row r="5" spans="1:13" s="115" customFormat="1" ht="75.75" customHeight="1" thickBot="1">
      <c r="A5" s="270" t="s">
        <v>172</v>
      </c>
      <c r="B5" s="41" t="s">
        <v>99</v>
      </c>
      <c r="C5" s="41" t="s">
        <v>100</v>
      </c>
      <c r="D5" s="41" t="s">
        <v>101</v>
      </c>
      <c r="E5" s="41" t="s">
        <v>179</v>
      </c>
      <c r="F5" s="41" t="s">
        <v>180</v>
      </c>
      <c r="G5" s="41" t="s">
        <v>181</v>
      </c>
      <c r="H5" s="41" t="s">
        <v>182</v>
      </c>
      <c r="I5" s="41" t="s">
        <v>183</v>
      </c>
      <c r="J5" s="41" t="s">
        <v>184</v>
      </c>
      <c r="K5" s="41" t="s">
        <v>185</v>
      </c>
      <c r="L5" s="42" t="s">
        <v>186</v>
      </c>
      <c r="M5" s="271" t="s">
        <v>187</v>
      </c>
    </row>
    <row r="6" spans="1:13" s="120" customFormat="1" ht="24">
      <c r="A6" s="116"/>
      <c r="B6" s="117"/>
      <c r="C6" s="118"/>
      <c r="D6" s="117"/>
      <c r="E6" s="117"/>
      <c r="F6" s="117"/>
      <c r="G6" s="117"/>
      <c r="H6" s="117"/>
      <c r="I6" s="117"/>
      <c r="J6" s="117"/>
      <c r="K6" s="117"/>
      <c r="L6" s="272"/>
      <c r="M6" s="273"/>
    </row>
    <row r="7" spans="1:13" ht="24">
      <c r="A7" s="90" t="s">
        <v>32</v>
      </c>
      <c r="B7" s="121">
        <f>'人員薪資表(第11月-按月新增)'!B7</f>
        <v>0</v>
      </c>
      <c r="C7" s="121">
        <f>'人員薪資表(第11月-按月新增)'!C7</f>
        <v>0</v>
      </c>
      <c r="D7" s="121">
        <f>'人員薪資表(第11月-按月新增)'!D7</f>
        <v>0</v>
      </c>
      <c r="E7" s="121"/>
      <c r="F7" s="121">
        <f>'人員薪資表(第11月-按月新增)'!H7</f>
        <v>0</v>
      </c>
      <c r="G7" s="121">
        <f>'人員薪資表(第11月-按月新增)'!E7</f>
        <v>0</v>
      </c>
      <c r="H7" s="121"/>
      <c r="I7" s="121"/>
      <c r="J7" s="121"/>
      <c r="K7" s="121"/>
      <c r="L7" s="274">
        <f>SUM(B7:G7)-SUM(H7:K7)</f>
        <v>0</v>
      </c>
      <c r="M7" s="275"/>
    </row>
    <row r="8" spans="1:13" ht="24">
      <c r="A8" s="90" t="s">
        <v>33</v>
      </c>
      <c r="B8" s="121">
        <f>'人員薪資表(第11月-按月新增)'!B8</f>
        <v>0</v>
      </c>
      <c r="C8" s="121">
        <f>'人員薪資表(第11月-按月新增)'!C8</f>
        <v>0</v>
      </c>
      <c r="D8" s="121">
        <f>'人員薪資表(第11月-按月新增)'!D8</f>
        <v>0</v>
      </c>
      <c r="E8" s="121"/>
      <c r="F8" s="121">
        <f>'人員薪資表(第11月-按月新增)'!H8</f>
        <v>0</v>
      </c>
      <c r="G8" s="121">
        <f>'人員薪資表(第11月-按月新增)'!E8</f>
        <v>0</v>
      </c>
      <c r="H8" s="121"/>
      <c r="I8" s="121"/>
      <c r="J8" s="121"/>
      <c r="K8" s="121"/>
      <c r="L8" s="274">
        <f>SUM(B8:G8)-SUM(H8:K8)</f>
        <v>0</v>
      </c>
      <c r="M8" s="275"/>
    </row>
    <row r="9" spans="1:13" ht="24">
      <c r="A9" s="90" t="s">
        <v>57</v>
      </c>
      <c r="B9" s="121">
        <f>'人員薪資表(第11月-按月新增)'!B9</f>
        <v>0</v>
      </c>
      <c r="C9" s="121">
        <f>'人員薪資表(第11月-按月新增)'!C9</f>
        <v>0</v>
      </c>
      <c r="D9" s="121">
        <f>'人員薪資表(第11月-按月新增)'!D9</f>
        <v>0</v>
      </c>
      <c r="E9" s="121"/>
      <c r="F9" s="121">
        <f>'人員薪資表(第11月-按月新增)'!H9</f>
        <v>0</v>
      </c>
      <c r="G9" s="121">
        <f>'人員薪資表(第11月-按月新增)'!E9</f>
        <v>0</v>
      </c>
      <c r="H9" s="121"/>
      <c r="I9" s="121"/>
      <c r="J9" s="121"/>
      <c r="K9" s="121"/>
      <c r="L9" s="274">
        <f>SUM(B9:G9)-SUM(H9:K9)</f>
        <v>0</v>
      </c>
      <c r="M9" s="275"/>
    </row>
    <row r="10" spans="1:13" ht="24">
      <c r="A10" s="90" t="s">
        <v>58</v>
      </c>
      <c r="B10" s="121">
        <f>'人員薪資表(第11月-按月新增)'!B10</f>
        <v>0</v>
      </c>
      <c r="C10" s="121">
        <f>'人員薪資表(第11月-按月新增)'!C10</f>
        <v>0</v>
      </c>
      <c r="D10" s="121">
        <f>'人員薪資表(第11月-按月新增)'!D10</f>
        <v>0</v>
      </c>
      <c r="E10" s="121"/>
      <c r="F10" s="121">
        <f>'人員薪資表(第11月-按月新增)'!H10</f>
        <v>0</v>
      </c>
      <c r="G10" s="121">
        <f>'人員薪資表(第11月-按月新增)'!E10</f>
        <v>0</v>
      </c>
      <c r="H10" s="121"/>
      <c r="I10" s="121"/>
      <c r="J10" s="121"/>
      <c r="K10" s="121"/>
      <c r="L10" s="274">
        <f>SUM(B10:G10)-SUM(H10:K10)</f>
        <v>0</v>
      </c>
      <c r="M10" s="275"/>
    </row>
    <row r="11" spans="1:13" ht="24">
      <c r="A11" s="90" t="s">
        <v>131</v>
      </c>
      <c r="B11" s="125"/>
      <c r="C11" s="125"/>
      <c r="D11" s="125"/>
      <c r="E11" s="125"/>
      <c r="F11" s="125"/>
      <c r="G11" s="125"/>
      <c r="H11" s="121"/>
      <c r="I11" s="121"/>
      <c r="J11" s="121"/>
      <c r="K11" s="121"/>
      <c r="L11" s="274">
        <f>SUM(B11:G11)-SUM(H11:K11)</f>
        <v>0</v>
      </c>
      <c r="M11" s="275"/>
    </row>
    <row r="12" spans="1:13" ht="24">
      <c r="A12" s="126"/>
      <c r="B12" s="125"/>
      <c r="C12" s="125"/>
      <c r="D12" s="125"/>
      <c r="E12" s="125"/>
      <c r="F12" s="125"/>
      <c r="G12" s="125"/>
      <c r="H12" s="121"/>
      <c r="I12" s="121"/>
      <c r="J12" s="121"/>
      <c r="K12" s="121"/>
      <c r="L12" s="274">
        <f>SUM(B12:G12)-SUM(H12:K12)</f>
        <v>0</v>
      </c>
      <c r="M12" s="275"/>
    </row>
    <row r="13" spans="1:13" ht="24.75" thickBot="1">
      <c r="A13" s="263" t="s">
        <v>56</v>
      </c>
      <c r="B13" s="276">
        <f>SUM(B7:B12)</f>
        <v>0</v>
      </c>
      <c r="C13" s="276">
        <f>SUM(C7:C12)</f>
        <v>0</v>
      </c>
      <c r="D13" s="276">
        <f>SUM(D7:D12)</f>
        <v>0</v>
      </c>
      <c r="E13" s="276"/>
      <c r="F13" s="276">
        <f>SUM(F7:F12)</f>
        <v>0</v>
      </c>
      <c r="G13" s="276">
        <f>SUM(G7:G12)</f>
        <v>0</v>
      </c>
      <c r="H13" s="277"/>
      <c r="I13" s="277"/>
      <c r="J13" s="277"/>
      <c r="K13" s="277"/>
      <c r="L13" s="276">
        <f>SUM(L7:L12)</f>
        <v>0</v>
      </c>
      <c r="M13" s="278"/>
    </row>
    <row r="14" spans="1:12" ht="24.75" customHeight="1">
      <c r="A14" s="225"/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</row>
    <row r="15" s="79" customFormat="1" ht="24.75" customHeight="1">
      <c r="A15" s="79" t="s">
        <v>188</v>
      </c>
    </row>
    <row r="16" spans="1:12" s="220" customFormat="1" ht="24.75" customHeight="1">
      <c r="A16" s="79" t="s">
        <v>189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131"/>
    </row>
    <row r="17" spans="1:12" s="33" customFormat="1" ht="24">
      <c r="A17" s="74"/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</row>
    <row r="18" spans="1:24" ht="24">
      <c r="A18" s="112"/>
      <c r="D18" s="113"/>
      <c r="E18" s="113"/>
      <c r="F18" s="113"/>
      <c r="G18" s="113"/>
      <c r="H18" s="113"/>
      <c r="I18" s="113"/>
      <c r="J18" s="113"/>
      <c r="K18" s="113"/>
      <c r="L18" s="134"/>
      <c r="M18" s="114"/>
      <c r="X18" s="135"/>
    </row>
    <row r="19" ht="24">
      <c r="C19" s="43"/>
    </row>
  </sheetData>
  <sheetProtection/>
  <mergeCells count="4">
    <mergeCell ref="A1:M1"/>
    <mergeCell ref="A2:M2"/>
    <mergeCell ref="C4:G4"/>
    <mergeCell ref="H4:K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DK25"/>
  <sheetViews>
    <sheetView zoomScale="75" zoomScaleNormal="75" zoomScaleSheetLayoutView="55" zoomScalePageLayoutView="0" workbookViewId="0" topLeftCell="A1">
      <selection activeCell="G7" sqref="G7:G10"/>
    </sheetView>
  </sheetViews>
  <sheetFormatPr defaultColWidth="9.00390625" defaultRowHeight="15.75"/>
  <cols>
    <col min="1" max="6" width="17.625" style="77" customWidth="1"/>
    <col min="7" max="7" width="21.25390625" style="127" customWidth="1"/>
    <col min="8" max="10" width="17.625" style="77" customWidth="1"/>
    <col min="11" max="11" width="22.125" style="77" customWidth="1"/>
    <col min="12" max="16384" width="9.00390625" style="77" customWidth="1"/>
  </cols>
  <sheetData>
    <row r="1" spans="1:11" ht="30" customHeight="1">
      <c r="A1" s="247" t="str">
        <f>'[1]計畫經費彙總表(期中)'!A1:K1</f>
        <v>××股份有限公司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30" customHeight="1">
      <c r="A2" s="247" t="s">
        <v>171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1:11" ht="30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82" t="s">
        <v>12</v>
      </c>
    </row>
    <row r="4" spans="1:11" s="115" customFormat="1" ht="75.75" customHeight="1" thickBot="1">
      <c r="A4" s="256" t="s">
        <v>172</v>
      </c>
      <c r="B4" s="41" t="s">
        <v>99</v>
      </c>
      <c r="C4" s="41" t="s">
        <v>100</v>
      </c>
      <c r="D4" s="41" t="s">
        <v>101</v>
      </c>
      <c r="E4" s="41" t="s">
        <v>109</v>
      </c>
      <c r="F4" s="41" t="s">
        <v>96</v>
      </c>
      <c r="G4" s="41" t="s">
        <v>111</v>
      </c>
      <c r="H4" s="41" t="s">
        <v>110</v>
      </c>
      <c r="I4" s="41" t="s">
        <v>97</v>
      </c>
      <c r="J4" s="41" t="s">
        <v>108</v>
      </c>
      <c r="K4" s="42" t="s">
        <v>98</v>
      </c>
    </row>
    <row r="5" spans="1:11" s="115" customFormat="1" ht="49.5" customHeight="1" thickBot="1">
      <c r="A5" s="257"/>
      <c r="B5" s="118" t="s">
        <v>90</v>
      </c>
      <c r="C5" s="118" t="s">
        <v>91</v>
      </c>
      <c r="D5" s="118" t="s">
        <v>92</v>
      </c>
      <c r="E5" s="118" t="s">
        <v>93</v>
      </c>
      <c r="F5" s="118" t="s">
        <v>173</v>
      </c>
      <c r="G5" s="118" t="s">
        <v>174</v>
      </c>
      <c r="H5" s="118" t="s">
        <v>94</v>
      </c>
      <c r="I5" s="118" t="s">
        <v>175</v>
      </c>
      <c r="J5" s="118" t="s">
        <v>95</v>
      </c>
      <c r="K5" s="119" t="s">
        <v>129</v>
      </c>
    </row>
    <row r="6" spans="1:11" s="120" customFormat="1" ht="24">
      <c r="A6" s="116"/>
      <c r="B6" s="117"/>
      <c r="C6" s="118"/>
      <c r="D6" s="117"/>
      <c r="E6" s="117"/>
      <c r="F6" s="117"/>
      <c r="G6" s="117"/>
      <c r="H6" s="117"/>
      <c r="I6" s="118"/>
      <c r="J6" s="117"/>
      <c r="K6" s="119"/>
    </row>
    <row r="7" spans="1:11" ht="24">
      <c r="A7" s="90" t="s">
        <v>32</v>
      </c>
      <c r="B7" s="121">
        <v>0</v>
      </c>
      <c r="C7" s="121">
        <v>0</v>
      </c>
      <c r="D7" s="121">
        <v>0</v>
      </c>
      <c r="E7" s="121">
        <v>0</v>
      </c>
      <c r="F7" s="123">
        <f>SUM(B7:E7)</f>
        <v>0</v>
      </c>
      <c r="G7" s="122">
        <f>'工時記錄表(第12月-按月新增)'!AI5</f>
        <v>0</v>
      </c>
      <c r="H7" s="121">
        <v>0</v>
      </c>
      <c r="I7" s="123">
        <f>ROUND(F7*G7,0)+H7</f>
        <v>0</v>
      </c>
      <c r="J7" s="121"/>
      <c r="K7" s="124">
        <f aca="true" t="shared" si="0" ref="K7:K12">SUM(I7:J7)</f>
        <v>0</v>
      </c>
    </row>
    <row r="8" spans="1:11" ht="24">
      <c r="A8" s="90" t="s">
        <v>33</v>
      </c>
      <c r="B8" s="121">
        <v>0</v>
      </c>
      <c r="C8" s="121">
        <v>0</v>
      </c>
      <c r="D8" s="121">
        <v>0</v>
      </c>
      <c r="E8" s="121">
        <v>0</v>
      </c>
      <c r="F8" s="123">
        <f>SUM(B8:E8)</f>
        <v>0</v>
      </c>
      <c r="G8" s="122">
        <f>'工時記錄表(第12月-按月新增)'!AI6</f>
        <v>0</v>
      </c>
      <c r="H8" s="121">
        <v>0</v>
      </c>
      <c r="I8" s="123">
        <f>ROUND(F8*G8,0)+H8</f>
        <v>0</v>
      </c>
      <c r="J8" s="121"/>
      <c r="K8" s="124">
        <f t="shared" si="0"/>
        <v>0</v>
      </c>
    </row>
    <row r="9" spans="1:11" ht="24">
      <c r="A9" s="90" t="s">
        <v>57</v>
      </c>
      <c r="B9" s="121">
        <v>0</v>
      </c>
      <c r="C9" s="121">
        <v>0</v>
      </c>
      <c r="D9" s="121">
        <v>0</v>
      </c>
      <c r="E9" s="121">
        <v>0</v>
      </c>
      <c r="F9" s="123">
        <f>SUM(B9:E9)</f>
        <v>0</v>
      </c>
      <c r="G9" s="122">
        <f>'工時記錄表(第12月-按月新增)'!AI7</f>
        <v>0</v>
      </c>
      <c r="H9" s="121">
        <v>0</v>
      </c>
      <c r="I9" s="123">
        <f>ROUND(F9*G9,0)+H9</f>
        <v>0</v>
      </c>
      <c r="J9" s="121"/>
      <c r="K9" s="124">
        <f t="shared" si="0"/>
        <v>0</v>
      </c>
    </row>
    <row r="10" spans="1:11" ht="24">
      <c r="A10" s="90" t="s">
        <v>58</v>
      </c>
      <c r="B10" s="125">
        <v>0</v>
      </c>
      <c r="C10" s="121">
        <v>0</v>
      </c>
      <c r="D10" s="121">
        <v>0</v>
      </c>
      <c r="E10" s="121">
        <v>0</v>
      </c>
      <c r="F10" s="123">
        <f>SUM(B10:E10)</f>
        <v>0</v>
      </c>
      <c r="G10" s="122">
        <f>'工時記錄表(第12月-按月新增)'!AI8</f>
        <v>0</v>
      </c>
      <c r="H10" s="121">
        <v>0</v>
      </c>
      <c r="I10" s="123">
        <f>ROUND(F10*G10,0)+H10</f>
        <v>0</v>
      </c>
      <c r="J10" s="121"/>
      <c r="K10" s="124">
        <f t="shared" si="0"/>
        <v>0</v>
      </c>
    </row>
    <row r="11" spans="1:11" ht="24">
      <c r="A11" s="90" t="s">
        <v>131</v>
      </c>
      <c r="B11" s="125"/>
      <c r="C11" s="125"/>
      <c r="D11" s="125"/>
      <c r="E11" s="125"/>
      <c r="F11" s="123">
        <f>SUM(B11:E11)</f>
        <v>0</v>
      </c>
      <c r="G11" s="122"/>
      <c r="H11" s="125"/>
      <c r="I11" s="123">
        <f>ROUND(F11*G11,0)+H11</f>
        <v>0</v>
      </c>
      <c r="J11" s="121"/>
      <c r="K11" s="124">
        <f t="shared" si="0"/>
        <v>0</v>
      </c>
    </row>
    <row r="12" spans="1:11" ht="24">
      <c r="A12" s="126"/>
      <c r="B12" s="125"/>
      <c r="C12" s="125"/>
      <c r="D12" s="125"/>
      <c r="E12" s="125"/>
      <c r="F12" s="123">
        <f>SUM(B12:E12)</f>
        <v>0</v>
      </c>
      <c r="G12" s="122"/>
      <c r="H12" s="125"/>
      <c r="I12" s="123">
        <f>ROUND(F12*G12,0)+H12</f>
        <v>0</v>
      </c>
      <c r="J12" s="121"/>
      <c r="K12" s="124">
        <f t="shared" si="0"/>
        <v>0</v>
      </c>
    </row>
    <row r="13" spans="1:11" s="127" customFormat="1" ht="24.75" thickBot="1">
      <c r="A13" s="263" t="s">
        <v>56</v>
      </c>
      <c r="B13" s="264">
        <f>SUM(B7:B12)</f>
        <v>0</v>
      </c>
      <c r="C13" s="264">
        <f aca="true" t="shared" si="1" ref="C13:K13">SUM(C7:C12)</f>
        <v>0</v>
      </c>
      <c r="D13" s="264">
        <f t="shared" si="1"/>
        <v>0</v>
      </c>
      <c r="E13" s="264">
        <f>SUM(E7:E12)</f>
        <v>0</v>
      </c>
      <c r="F13" s="264">
        <f t="shared" si="1"/>
        <v>0</v>
      </c>
      <c r="G13" s="265">
        <f t="shared" si="1"/>
        <v>0</v>
      </c>
      <c r="H13" s="264">
        <f>SUM(H7:H12)</f>
        <v>0</v>
      </c>
      <c r="I13" s="264">
        <f t="shared" si="1"/>
        <v>0</v>
      </c>
      <c r="J13" s="264">
        <f>SUM(J7:J12)</f>
        <v>0</v>
      </c>
      <c r="K13" s="266">
        <f t="shared" si="1"/>
        <v>0</v>
      </c>
    </row>
    <row r="14" spans="1:11" s="127" customFormat="1" ht="24.75" customHeight="1">
      <c r="A14" s="44"/>
      <c r="B14" s="128"/>
      <c r="C14" s="128"/>
      <c r="D14" s="128"/>
      <c r="E14" s="128"/>
      <c r="F14" s="128"/>
      <c r="G14" s="128"/>
      <c r="H14" s="128"/>
      <c r="I14" s="128"/>
      <c r="J14" s="128"/>
      <c r="K14" s="128"/>
    </row>
    <row r="15" spans="1:11" s="130" customFormat="1" ht="24.75" customHeight="1">
      <c r="A15" s="249" t="s">
        <v>71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</row>
    <row r="16" spans="1:11" s="220" customFormat="1" ht="24.75" customHeight="1">
      <c r="A16" s="79" t="s">
        <v>50</v>
      </c>
      <c r="B16" s="79"/>
      <c r="C16" s="79"/>
      <c r="D16" s="79"/>
      <c r="E16" s="79"/>
      <c r="F16" s="79"/>
      <c r="G16" s="130"/>
      <c r="H16" s="79"/>
      <c r="I16" s="131"/>
      <c r="J16" s="131"/>
      <c r="K16" s="131"/>
    </row>
    <row r="17" spans="1:11" s="130" customFormat="1" ht="24.75" customHeight="1">
      <c r="A17" s="78" t="s">
        <v>73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</row>
    <row r="18" spans="1:11" s="220" customFormat="1" ht="24.75" customHeight="1">
      <c r="A18" s="249" t="s">
        <v>76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</row>
    <row r="19" spans="1:11" s="220" customFormat="1" ht="24.75" customHeight="1">
      <c r="A19" s="249" t="s">
        <v>161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</row>
    <row r="20" spans="1:11" s="220" customFormat="1" ht="24.75" customHeight="1">
      <c r="A20" s="249" t="s">
        <v>72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</row>
    <row r="21" spans="1:11" s="220" customFormat="1" ht="24.75" customHeight="1">
      <c r="A21" s="249" t="s">
        <v>75</v>
      </c>
      <c r="B21" s="249"/>
      <c r="C21" s="249"/>
      <c r="D21" s="249"/>
      <c r="E21" s="249"/>
      <c r="F21" s="249"/>
      <c r="G21" s="249"/>
      <c r="H21" s="249"/>
      <c r="I21" s="249"/>
      <c r="J21" s="249"/>
      <c r="K21" s="249"/>
    </row>
    <row r="22" spans="1:11" s="220" customFormat="1" ht="24.75" customHeight="1">
      <c r="A22" s="249" t="s">
        <v>74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</row>
    <row r="23" spans="1:11" s="33" customFormat="1" ht="24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1:115" ht="24">
      <c r="A24" s="112"/>
      <c r="D24" s="113"/>
      <c r="E24" s="113"/>
      <c r="F24" s="113"/>
      <c r="G24" s="132"/>
      <c r="H24" s="113"/>
      <c r="I24" s="133"/>
      <c r="J24" s="134"/>
      <c r="K24" s="134"/>
      <c r="M24" s="114"/>
      <c r="X24" s="135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</row>
    <row r="25" ht="24">
      <c r="C25" s="43"/>
    </row>
  </sheetData>
  <sheetProtection/>
  <mergeCells count="9">
    <mergeCell ref="A20:K20"/>
    <mergeCell ref="A21:K21"/>
    <mergeCell ref="A22:K22"/>
    <mergeCell ref="A1:K1"/>
    <mergeCell ref="A2:K2"/>
    <mergeCell ref="A4:A5"/>
    <mergeCell ref="A15:K15"/>
    <mergeCell ref="A18:K18"/>
    <mergeCell ref="A19:K1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DL41"/>
  <sheetViews>
    <sheetView view="pageBreakPreview" zoomScaleSheetLayoutView="100" zoomScalePageLayoutView="0" workbookViewId="0" topLeftCell="A1">
      <selection activeCell="AH13" sqref="AH13"/>
    </sheetView>
  </sheetViews>
  <sheetFormatPr defaultColWidth="9.00390625" defaultRowHeight="15.75"/>
  <cols>
    <col min="1" max="1" width="10.625" style="99" customWidth="1"/>
    <col min="2" max="2" width="3.125" style="18" customWidth="1"/>
    <col min="3" max="3" width="2.75390625" style="18" customWidth="1"/>
    <col min="4" max="4" width="3.75390625" style="18" customWidth="1"/>
    <col min="5" max="5" width="3.00390625" style="18" customWidth="1"/>
    <col min="6" max="6" width="3.125" style="18" customWidth="1"/>
    <col min="7" max="7" width="3.00390625" style="18" customWidth="1"/>
    <col min="8" max="8" width="3.625" style="18" customWidth="1"/>
    <col min="9" max="9" width="3.75390625" style="18" customWidth="1"/>
    <col min="10" max="10" width="3.00390625" style="18" customWidth="1"/>
    <col min="11" max="12" width="2.75390625" style="18" customWidth="1"/>
    <col min="13" max="18" width="3.25390625" style="18" customWidth="1"/>
    <col min="19" max="19" width="4.00390625" style="18" customWidth="1"/>
    <col min="20" max="32" width="3.25390625" style="18" customWidth="1"/>
    <col min="33" max="33" width="4.125" style="18" customWidth="1"/>
    <col min="34" max="34" width="5.25390625" style="18" customWidth="1"/>
    <col min="35" max="35" width="5.125" style="18" customWidth="1"/>
    <col min="36" max="36" width="12.625" style="46" customWidth="1"/>
    <col min="37" max="116" width="9.00390625" style="46" customWidth="1"/>
    <col min="117" max="16384" width="9.00390625" style="18" customWidth="1"/>
  </cols>
  <sheetData>
    <row r="1" spans="1:116" s="77" customFormat="1" ht="30" customHeight="1">
      <c r="A1" s="247" t="str">
        <f>'計畫經費彙總表(結案)'!A1:O1</f>
        <v>××股份有限公司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</row>
    <row r="2" spans="1:116" s="77" customFormat="1" ht="30" customHeight="1">
      <c r="A2" s="258" t="s">
        <v>128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</row>
    <row r="3" spans="1:116" s="17" customFormat="1" ht="45" customHeight="1">
      <c r="A3" s="11" t="s">
        <v>10</v>
      </c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5">
        <v>16</v>
      </c>
      <c r="R3" s="15">
        <v>17</v>
      </c>
      <c r="S3" s="15">
        <v>18</v>
      </c>
      <c r="T3" s="15">
        <v>19</v>
      </c>
      <c r="U3" s="15">
        <v>20</v>
      </c>
      <c r="V3" s="15">
        <v>21</v>
      </c>
      <c r="W3" s="15">
        <v>22</v>
      </c>
      <c r="X3" s="15">
        <v>23</v>
      </c>
      <c r="Y3" s="15">
        <v>24</v>
      </c>
      <c r="Z3" s="15">
        <v>25</v>
      </c>
      <c r="AA3" s="15">
        <v>26</v>
      </c>
      <c r="AB3" s="15">
        <v>27</v>
      </c>
      <c r="AC3" s="15">
        <v>28</v>
      </c>
      <c r="AD3" s="15">
        <v>29</v>
      </c>
      <c r="AE3" s="15">
        <v>30</v>
      </c>
      <c r="AF3" s="15">
        <v>31</v>
      </c>
      <c r="AG3" s="11" t="s">
        <v>0</v>
      </c>
      <c r="AH3" s="147" t="s">
        <v>30</v>
      </c>
      <c r="AI3" s="12" t="s">
        <v>11</v>
      </c>
      <c r="AJ3" s="25" t="s">
        <v>13</v>
      </c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</row>
    <row r="4" spans="1:36" s="47" customFormat="1" ht="24.75" customHeight="1">
      <c r="A4" s="96" t="s">
        <v>49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9"/>
      <c r="AH4" s="49"/>
      <c r="AI4" s="50"/>
      <c r="AJ4" s="97"/>
    </row>
    <row r="5" spans="1:36" s="53" customFormat="1" ht="24.75" customHeight="1">
      <c r="A5" s="14" t="s">
        <v>32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8">
        <f>SUM(B5:AF5)</f>
        <v>0</v>
      </c>
      <c r="AH5" s="155">
        <v>160</v>
      </c>
      <c r="AI5" s="52">
        <f>IF((AG5/$AH$5)&gt;1,1,(ROUND(AG5/$AH$5,2)))</f>
        <v>0</v>
      </c>
      <c r="AJ5" s="98"/>
    </row>
    <row r="6" spans="1:36" s="53" customFormat="1" ht="24.75" customHeight="1">
      <c r="A6" s="14" t="s">
        <v>33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8">
        <f>SUM(B6:AF6)</f>
        <v>0</v>
      </c>
      <c r="AH6" s="155">
        <v>160</v>
      </c>
      <c r="AI6" s="52">
        <f>IF((AG6/$AH$5)&gt;1,1,(ROUND(AG6/$AH$5,2)))</f>
        <v>0</v>
      </c>
      <c r="AJ6" s="98"/>
    </row>
    <row r="7" spans="1:36" s="53" customFormat="1" ht="24.75" customHeight="1">
      <c r="A7" s="14" t="s">
        <v>57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8">
        <f>SUM(B7:AF7)</f>
        <v>0</v>
      </c>
      <c r="AH7" s="155">
        <v>160</v>
      </c>
      <c r="AI7" s="52">
        <f>IF((AG7/$AH$5)&gt;1,1,(ROUND(AG7/$AH$5,2)))</f>
        <v>0</v>
      </c>
      <c r="AJ7" s="98"/>
    </row>
    <row r="8" spans="1:36" s="53" customFormat="1" ht="24.75" customHeight="1">
      <c r="A8" s="14" t="s">
        <v>58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8">
        <f>SUM(B8:AF8)</f>
        <v>0</v>
      </c>
      <c r="AH8" s="155">
        <v>160</v>
      </c>
      <c r="AI8" s="52">
        <f>IF((AG8/$AH$5)&gt;1,1,(ROUND(AG8/$AH$5,2)))</f>
        <v>0</v>
      </c>
      <c r="AJ8" s="98"/>
    </row>
    <row r="9" spans="1:36" s="53" customFormat="1" ht="24.75" customHeight="1">
      <c r="A9" s="14" t="s">
        <v>130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52"/>
      <c r="AJ9" s="98"/>
    </row>
    <row r="10" spans="1:36" s="53" customFormat="1" ht="24.75" customHeight="1">
      <c r="A10" s="1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8"/>
      <c r="AH10" s="8"/>
      <c r="AI10" s="52"/>
      <c r="AJ10" s="98"/>
    </row>
    <row r="11" spans="1:36" s="53" customFormat="1" ht="24.75" customHeight="1">
      <c r="A11" s="1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8"/>
      <c r="AH11" s="8"/>
      <c r="AI11" s="52"/>
      <c r="AJ11" s="98"/>
    </row>
    <row r="12" spans="1:116" s="98" customFormat="1" ht="24.75" customHeight="1">
      <c r="A12" s="14" t="s">
        <v>0</v>
      </c>
      <c r="B12" s="8">
        <f aca="true" t="shared" si="0" ref="B12:AG12">SUM(B5:B11)</f>
        <v>0</v>
      </c>
      <c r="C12" s="8">
        <f t="shared" si="0"/>
        <v>0</v>
      </c>
      <c r="D12" s="8">
        <f t="shared" si="0"/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0</v>
      </c>
      <c r="P12" s="8">
        <f t="shared" si="0"/>
        <v>0</v>
      </c>
      <c r="Q12" s="8">
        <f t="shared" si="0"/>
        <v>0</v>
      </c>
      <c r="R12" s="8">
        <f t="shared" si="0"/>
        <v>0</v>
      </c>
      <c r="S12" s="8">
        <f t="shared" si="0"/>
        <v>0</v>
      </c>
      <c r="T12" s="8">
        <f t="shared" si="0"/>
        <v>0</v>
      </c>
      <c r="U12" s="8">
        <f t="shared" si="0"/>
        <v>0</v>
      </c>
      <c r="V12" s="8">
        <f t="shared" si="0"/>
        <v>0</v>
      </c>
      <c r="W12" s="8">
        <f t="shared" si="0"/>
        <v>0</v>
      </c>
      <c r="X12" s="8">
        <f t="shared" si="0"/>
        <v>0</v>
      </c>
      <c r="Y12" s="8">
        <f t="shared" si="0"/>
        <v>0</v>
      </c>
      <c r="Z12" s="8">
        <f t="shared" si="0"/>
        <v>0</v>
      </c>
      <c r="AA12" s="8">
        <f t="shared" si="0"/>
        <v>0</v>
      </c>
      <c r="AB12" s="8">
        <f t="shared" si="0"/>
        <v>0</v>
      </c>
      <c r="AC12" s="8">
        <f t="shared" si="0"/>
        <v>0</v>
      </c>
      <c r="AD12" s="8">
        <f t="shared" si="0"/>
        <v>0</v>
      </c>
      <c r="AE12" s="8">
        <f t="shared" si="0"/>
        <v>0</v>
      </c>
      <c r="AF12" s="8">
        <f t="shared" si="0"/>
        <v>0</v>
      </c>
      <c r="AG12" s="8">
        <f t="shared" si="0"/>
        <v>0</v>
      </c>
      <c r="AH12" s="8"/>
      <c r="AI12" s="52">
        <f>SUM(AI5:AI8)</f>
        <v>0</v>
      </c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</row>
    <row r="13" spans="1:116" s="5" customFormat="1" ht="24.75" customHeight="1">
      <c r="A13" s="13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</row>
    <row r="14" s="180" customFormat="1" ht="24.75" customHeight="1">
      <c r="A14" s="179" t="s">
        <v>102</v>
      </c>
    </row>
    <row r="15" s="180" customFormat="1" ht="24.75" customHeight="1">
      <c r="A15" s="179" t="s">
        <v>103</v>
      </c>
    </row>
    <row r="16" s="180" customFormat="1" ht="24.75" customHeight="1">
      <c r="A16" s="179" t="s">
        <v>105</v>
      </c>
    </row>
    <row r="17" s="180" customFormat="1" ht="24.75" customHeight="1">
      <c r="A17" s="179" t="s">
        <v>104</v>
      </c>
    </row>
    <row r="18" s="180" customFormat="1" ht="24.75" customHeight="1">
      <c r="A18" s="137" t="s">
        <v>162</v>
      </c>
    </row>
    <row r="19" spans="1:24" ht="19.5">
      <c r="A19" s="137" t="s">
        <v>163</v>
      </c>
      <c r="B19" s="33"/>
      <c r="C19" s="2"/>
      <c r="D19" s="33"/>
      <c r="E19" s="33"/>
      <c r="G19" s="34"/>
      <c r="H19" s="33"/>
      <c r="J19" s="33"/>
      <c r="K19" s="33"/>
      <c r="M19" s="3"/>
      <c r="X19" s="4"/>
    </row>
    <row r="20" spans="1:24" ht="17.25">
      <c r="A20" s="26"/>
      <c r="B20" s="33"/>
      <c r="C20" s="2"/>
      <c r="D20" s="33"/>
      <c r="E20" s="33"/>
      <c r="G20" s="34"/>
      <c r="H20" s="33"/>
      <c r="J20" s="33"/>
      <c r="K20" s="33"/>
      <c r="M20" s="3"/>
      <c r="X20" s="4"/>
    </row>
    <row r="21" spans="1:30" s="33" customFormat="1" ht="17.25">
      <c r="A21" s="10"/>
      <c r="E21" s="2"/>
      <c r="I21" s="34"/>
      <c r="S21" s="3"/>
      <c r="AD21" s="4"/>
    </row>
    <row r="23" spans="2:3" ht="15.75">
      <c r="B23" s="19"/>
      <c r="C23" s="19"/>
    </row>
    <row r="24" spans="2:3" ht="15.75">
      <c r="B24" s="19"/>
      <c r="C24" s="19"/>
    </row>
    <row r="25" spans="2:3" ht="15.75">
      <c r="B25" s="19"/>
      <c r="C25" s="19"/>
    </row>
    <row r="26" spans="2:3" ht="15.75">
      <c r="B26" s="19"/>
      <c r="C26" s="19"/>
    </row>
    <row r="27" spans="2:3" ht="15.75">
      <c r="B27" s="19"/>
      <c r="C27" s="19"/>
    </row>
    <row r="28" spans="2:3" ht="15.75">
      <c r="B28" s="19"/>
      <c r="C28" s="19"/>
    </row>
    <row r="29" spans="2:3" ht="15.75">
      <c r="B29" s="19"/>
      <c r="C29" s="19"/>
    </row>
    <row r="30" spans="2:3" ht="15.75">
      <c r="B30" s="19"/>
      <c r="C30" s="19"/>
    </row>
    <row r="31" spans="2:3" ht="15.75">
      <c r="B31" s="19"/>
      <c r="C31" s="19"/>
    </row>
    <row r="32" spans="2:3" ht="15.75">
      <c r="B32" s="19"/>
      <c r="C32" s="19"/>
    </row>
    <row r="33" spans="2:3" ht="15.75">
      <c r="B33" s="19"/>
      <c r="C33" s="19"/>
    </row>
    <row r="34" spans="2:3" ht="15.75">
      <c r="B34" s="19"/>
      <c r="C34" s="19"/>
    </row>
    <row r="35" spans="2:3" ht="15.75">
      <c r="B35" s="19"/>
      <c r="C35" s="19"/>
    </row>
    <row r="36" spans="2:3" ht="15.75">
      <c r="B36" s="19"/>
      <c r="C36" s="19"/>
    </row>
    <row r="37" spans="2:3" ht="15.75">
      <c r="B37" s="19"/>
      <c r="C37" s="19"/>
    </row>
    <row r="38" spans="2:3" ht="15.75">
      <c r="B38" s="19"/>
      <c r="C38" s="19"/>
    </row>
    <row r="39" spans="2:3" ht="15.75">
      <c r="B39" s="19"/>
      <c r="C39" s="19"/>
    </row>
    <row r="40" spans="2:3" ht="15.75">
      <c r="B40" s="19"/>
      <c r="C40" s="19"/>
    </row>
    <row r="41" spans="2:3" ht="15.75">
      <c r="B41" s="19"/>
      <c r="C41" s="19"/>
    </row>
  </sheetData>
  <sheetProtection/>
  <mergeCells count="2">
    <mergeCell ref="A1:AJ1"/>
    <mergeCell ref="A2:AJ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X19"/>
  <sheetViews>
    <sheetView zoomScale="70" zoomScaleNormal="70" zoomScalePageLayoutView="0" workbookViewId="0" topLeftCell="A1">
      <selection activeCell="O16" sqref="O16"/>
    </sheetView>
  </sheetViews>
  <sheetFormatPr defaultColWidth="9.00390625" defaultRowHeight="15.75"/>
  <cols>
    <col min="1" max="11" width="17.625" style="77" customWidth="1"/>
    <col min="12" max="12" width="22.125" style="77" customWidth="1"/>
    <col min="13" max="16384" width="9.00390625" style="77" customWidth="1"/>
  </cols>
  <sheetData>
    <row r="1" spans="1:13" ht="30" customHeight="1">
      <c r="A1" s="247" t="str">
        <f>'人員薪資表(第12月-按月新增)'!A1:K1</f>
        <v>××股份有限公司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ht="30" customHeight="1">
      <c r="A2" s="247" t="s">
        <v>176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ht="30" customHeight="1" thickBot="1">
      <c r="L3" s="152" t="s">
        <v>12</v>
      </c>
    </row>
    <row r="4" spans="3:12" ht="30" customHeight="1" thickBot="1">
      <c r="C4" s="267" t="s">
        <v>177</v>
      </c>
      <c r="D4" s="268"/>
      <c r="E4" s="268"/>
      <c r="F4" s="268"/>
      <c r="G4" s="269"/>
      <c r="H4" s="267" t="s">
        <v>178</v>
      </c>
      <c r="I4" s="268"/>
      <c r="J4" s="268"/>
      <c r="K4" s="269"/>
      <c r="L4" s="152"/>
    </row>
    <row r="5" spans="1:13" s="115" customFormat="1" ht="75.75" customHeight="1" thickBot="1">
      <c r="A5" s="270" t="s">
        <v>172</v>
      </c>
      <c r="B5" s="41" t="s">
        <v>99</v>
      </c>
      <c r="C5" s="41" t="s">
        <v>100</v>
      </c>
      <c r="D5" s="41" t="s">
        <v>101</v>
      </c>
      <c r="E5" s="41" t="s">
        <v>179</v>
      </c>
      <c r="F5" s="41" t="s">
        <v>180</v>
      </c>
      <c r="G5" s="41" t="s">
        <v>181</v>
      </c>
      <c r="H5" s="41" t="s">
        <v>182</v>
      </c>
      <c r="I5" s="41" t="s">
        <v>183</v>
      </c>
      <c r="J5" s="41" t="s">
        <v>184</v>
      </c>
      <c r="K5" s="41" t="s">
        <v>185</v>
      </c>
      <c r="L5" s="42" t="s">
        <v>186</v>
      </c>
      <c r="M5" s="271" t="s">
        <v>187</v>
      </c>
    </row>
    <row r="6" spans="1:13" s="120" customFormat="1" ht="24">
      <c r="A6" s="116"/>
      <c r="B6" s="117"/>
      <c r="C6" s="118"/>
      <c r="D6" s="117"/>
      <c r="E6" s="117"/>
      <c r="F6" s="117"/>
      <c r="G6" s="117"/>
      <c r="H6" s="117"/>
      <c r="I6" s="117"/>
      <c r="J6" s="117"/>
      <c r="K6" s="117"/>
      <c r="L6" s="272"/>
      <c r="M6" s="273"/>
    </row>
    <row r="7" spans="1:13" ht="24">
      <c r="A7" s="90" t="s">
        <v>32</v>
      </c>
      <c r="B7" s="121">
        <f>'人員薪資表(第12月-按月新增)'!B7</f>
        <v>0</v>
      </c>
      <c r="C7" s="121">
        <f>'人員薪資表(第12月-按月新增)'!C7</f>
        <v>0</v>
      </c>
      <c r="D7" s="121">
        <f>'人員薪資表(第12月-按月新增)'!D7</f>
        <v>0</v>
      </c>
      <c r="E7" s="121"/>
      <c r="F7" s="121">
        <f>'人員薪資表(第12月-按月新增)'!H7</f>
        <v>0</v>
      </c>
      <c r="G7" s="121">
        <f>'人員薪資表(第12月-按月新增)'!E7</f>
        <v>0</v>
      </c>
      <c r="H7" s="121"/>
      <c r="I7" s="121"/>
      <c r="J7" s="121"/>
      <c r="K7" s="121"/>
      <c r="L7" s="274">
        <f>SUM(B7:G7)-SUM(H7:K7)</f>
        <v>0</v>
      </c>
      <c r="M7" s="275"/>
    </row>
    <row r="8" spans="1:13" ht="24">
      <c r="A8" s="90" t="s">
        <v>33</v>
      </c>
      <c r="B8" s="121">
        <f>'人員薪資表(第12月-按月新增)'!B8</f>
        <v>0</v>
      </c>
      <c r="C8" s="121">
        <f>'人員薪資表(第12月-按月新增)'!C8</f>
        <v>0</v>
      </c>
      <c r="D8" s="121">
        <f>'人員薪資表(第12月-按月新增)'!D8</f>
        <v>0</v>
      </c>
      <c r="E8" s="121"/>
      <c r="F8" s="121">
        <f>'人員薪資表(第12月-按月新增)'!H8</f>
        <v>0</v>
      </c>
      <c r="G8" s="121">
        <f>'人員薪資表(第12月-按月新增)'!E8</f>
        <v>0</v>
      </c>
      <c r="H8" s="121"/>
      <c r="I8" s="121"/>
      <c r="J8" s="121"/>
      <c r="K8" s="121"/>
      <c r="L8" s="274">
        <f>SUM(B8:G8)-SUM(H8:K8)</f>
        <v>0</v>
      </c>
      <c r="M8" s="275"/>
    </row>
    <row r="9" spans="1:13" ht="24">
      <c r="A9" s="90" t="s">
        <v>57</v>
      </c>
      <c r="B9" s="121">
        <f>'人員薪資表(第12月-按月新增)'!B9</f>
        <v>0</v>
      </c>
      <c r="C9" s="121">
        <f>'人員薪資表(第12月-按月新增)'!C9</f>
        <v>0</v>
      </c>
      <c r="D9" s="121">
        <f>'人員薪資表(第12月-按月新增)'!D9</f>
        <v>0</v>
      </c>
      <c r="E9" s="121"/>
      <c r="F9" s="121">
        <f>'人員薪資表(第12月-按月新增)'!H9</f>
        <v>0</v>
      </c>
      <c r="G9" s="121">
        <f>'人員薪資表(第12月-按月新增)'!E9</f>
        <v>0</v>
      </c>
      <c r="H9" s="121"/>
      <c r="I9" s="121"/>
      <c r="J9" s="121"/>
      <c r="K9" s="121"/>
      <c r="L9" s="274">
        <f>SUM(B9:G9)-SUM(H9:K9)</f>
        <v>0</v>
      </c>
      <c r="M9" s="275"/>
    </row>
    <row r="10" spans="1:13" ht="24">
      <c r="A10" s="90" t="s">
        <v>58</v>
      </c>
      <c r="B10" s="121">
        <f>'人員薪資表(第12月-按月新增)'!B10</f>
        <v>0</v>
      </c>
      <c r="C10" s="121">
        <f>'人員薪資表(第12月-按月新增)'!C10</f>
        <v>0</v>
      </c>
      <c r="D10" s="121">
        <f>'人員薪資表(第12月-按月新增)'!D10</f>
        <v>0</v>
      </c>
      <c r="E10" s="121"/>
      <c r="F10" s="121">
        <f>'人員薪資表(第12月-按月新增)'!H10</f>
        <v>0</v>
      </c>
      <c r="G10" s="121">
        <f>'人員薪資表(第12月-按月新增)'!E10</f>
        <v>0</v>
      </c>
      <c r="H10" s="121"/>
      <c r="I10" s="121"/>
      <c r="J10" s="121"/>
      <c r="K10" s="121"/>
      <c r="L10" s="274">
        <f>SUM(B10:G10)-SUM(H10:K10)</f>
        <v>0</v>
      </c>
      <c r="M10" s="275"/>
    </row>
    <row r="11" spans="1:13" ht="24">
      <c r="A11" s="90" t="s">
        <v>131</v>
      </c>
      <c r="B11" s="125"/>
      <c r="C11" s="125"/>
      <c r="D11" s="125"/>
      <c r="E11" s="125"/>
      <c r="F11" s="125"/>
      <c r="G11" s="125"/>
      <c r="H11" s="121"/>
      <c r="I11" s="121"/>
      <c r="J11" s="121"/>
      <c r="K11" s="121"/>
      <c r="L11" s="274">
        <f>SUM(B11:G11)-SUM(H11:K11)</f>
        <v>0</v>
      </c>
      <c r="M11" s="275"/>
    </row>
    <row r="12" spans="1:13" ht="24">
      <c r="A12" s="126"/>
      <c r="B12" s="125"/>
      <c r="C12" s="125"/>
      <c r="D12" s="125"/>
      <c r="E12" s="125"/>
      <c r="F12" s="125"/>
      <c r="G12" s="125"/>
      <c r="H12" s="121"/>
      <c r="I12" s="121"/>
      <c r="J12" s="121"/>
      <c r="K12" s="121"/>
      <c r="L12" s="274">
        <f>SUM(B12:G12)-SUM(H12:K12)</f>
        <v>0</v>
      </c>
      <c r="M12" s="275"/>
    </row>
    <row r="13" spans="1:13" ht="24.75" thickBot="1">
      <c r="A13" s="263" t="s">
        <v>56</v>
      </c>
      <c r="B13" s="276">
        <f>SUM(B7:B12)</f>
        <v>0</v>
      </c>
      <c r="C13" s="276">
        <f>SUM(C7:C12)</f>
        <v>0</v>
      </c>
      <c r="D13" s="276">
        <f>SUM(D7:D12)</f>
        <v>0</v>
      </c>
      <c r="E13" s="276"/>
      <c r="F13" s="276">
        <f>SUM(F7:F12)</f>
        <v>0</v>
      </c>
      <c r="G13" s="276">
        <f>SUM(G7:G12)</f>
        <v>0</v>
      </c>
      <c r="H13" s="277"/>
      <c r="I13" s="277"/>
      <c r="J13" s="277"/>
      <c r="K13" s="277"/>
      <c r="L13" s="276">
        <f>SUM(L7:L12)</f>
        <v>0</v>
      </c>
      <c r="M13" s="278"/>
    </row>
    <row r="14" spans="1:12" ht="24.75" customHeight="1">
      <c r="A14" s="225"/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</row>
    <row r="15" s="79" customFormat="1" ht="24.75" customHeight="1">
      <c r="A15" s="79" t="s">
        <v>188</v>
      </c>
    </row>
    <row r="16" spans="1:12" s="220" customFormat="1" ht="24.75" customHeight="1">
      <c r="A16" s="79" t="s">
        <v>189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131"/>
    </row>
    <row r="17" spans="1:12" s="33" customFormat="1" ht="24">
      <c r="A17" s="74"/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</row>
    <row r="18" spans="1:24" ht="24">
      <c r="A18" s="112"/>
      <c r="D18" s="113"/>
      <c r="E18" s="113"/>
      <c r="F18" s="113"/>
      <c r="G18" s="113"/>
      <c r="H18" s="113"/>
      <c r="I18" s="113"/>
      <c r="J18" s="113"/>
      <c r="K18" s="113"/>
      <c r="L18" s="134"/>
      <c r="M18" s="114"/>
      <c r="X18" s="135"/>
    </row>
    <row r="19" ht="24">
      <c r="C19" s="43"/>
    </row>
  </sheetData>
  <sheetProtection/>
  <mergeCells count="4">
    <mergeCell ref="A1:M1"/>
    <mergeCell ref="A2:M2"/>
    <mergeCell ref="C4:G4"/>
    <mergeCell ref="H4:K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DI45"/>
  <sheetViews>
    <sheetView zoomScale="70" zoomScaleNormal="70" zoomScalePageLayoutView="0" workbookViewId="0" topLeftCell="A1">
      <selection activeCell="J17" sqref="J17"/>
    </sheetView>
  </sheetViews>
  <sheetFormatPr defaultColWidth="9.00390625" defaultRowHeight="15.75"/>
  <cols>
    <col min="1" max="1" width="23.625" style="18" customWidth="1"/>
    <col min="2" max="2" width="23.625" style="94" customWidth="1"/>
    <col min="3" max="3" width="30.625" style="94" customWidth="1"/>
    <col min="4" max="4" width="23.625" style="18" customWidth="1"/>
    <col min="5" max="5" width="23.625" style="99" customWidth="1"/>
    <col min="6" max="6" width="6.75390625" style="18" customWidth="1"/>
    <col min="7" max="16384" width="9.00390625" style="18" customWidth="1"/>
  </cols>
  <sheetData>
    <row r="1" spans="1:6" s="77" customFormat="1" ht="30" customHeight="1">
      <c r="A1" s="247" t="str">
        <f>'計畫經費彙總表(結案)'!A1:O1</f>
        <v>××股份有限公司</v>
      </c>
      <c r="B1" s="247"/>
      <c r="C1" s="247"/>
      <c r="D1" s="247"/>
      <c r="E1" s="247"/>
      <c r="F1" s="45"/>
    </row>
    <row r="2" spans="1:5" s="77" customFormat="1" ht="30" customHeight="1">
      <c r="A2" s="248" t="s">
        <v>166</v>
      </c>
      <c r="B2" s="255"/>
      <c r="C2" s="255"/>
      <c r="D2" s="255"/>
      <c r="E2" s="255"/>
    </row>
    <row r="3" spans="1:5" s="77" customFormat="1" ht="30" customHeight="1" thickBot="1">
      <c r="A3" s="40"/>
      <c r="B3" s="86"/>
      <c r="C3" s="86"/>
      <c r="D3" s="40"/>
      <c r="E3" s="82" t="s">
        <v>12</v>
      </c>
    </row>
    <row r="4" spans="1:5" s="89" customFormat="1" ht="30" customHeight="1" thickBot="1">
      <c r="A4" s="83" t="s">
        <v>1</v>
      </c>
      <c r="B4" s="87" t="s">
        <v>27</v>
      </c>
      <c r="C4" s="87" t="s">
        <v>28</v>
      </c>
      <c r="D4" s="88" t="s">
        <v>29</v>
      </c>
      <c r="E4" s="84" t="s">
        <v>86</v>
      </c>
    </row>
    <row r="5" spans="1:6" s="77" customFormat="1" ht="24.75" customHeight="1">
      <c r="A5" s="90" t="s">
        <v>32</v>
      </c>
      <c r="B5" s="91"/>
      <c r="C5" s="91"/>
      <c r="D5" s="125"/>
      <c r="E5" s="175"/>
      <c r="F5" s="178"/>
    </row>
    <row r="6" spans="1:6" s="77" customFormat="1" ht="24.75" customHeight="1">
      <c r="A6" s="92" t="s">
        <v>33</v>
      </c>
      <c r="B6" s="91"/>
      <c r="C6" s="91"/>
      <c r="D6" s="125"/>
      <c r="E6" s="175"/>
      <c r="F6" s="178"/>
    </row>
    <row r="7" spans="1:5" s="77" customFormat="1" ht="24.75" customHeight="1">
      <c r="A7" s="92" t="s">
        <v>131</v>
      </c>
      <c r="B7" s="91"/>
      <c r="C7" s="91"/>
      <c r="D7" s="125"/>
      <c r="E7" s="175"/>
    </row>
    <row r="8" spans="1:5" s="77" customFormat="1" ht="24.75" customHeight="1">
      <c r="A8" s="92"/>
      <c r="B8" s="91"/>
      <c r="C8" s="91"/>
      <c r="D8" s="125"/>
      <c r="E8" s="175"/>
    </row>
    <row r="9" spans="1:5" s="77" customFormat="1" ht="24.75" customHeight="1">
      <c r="A9" s="92"/>
      <c r="B9" s="91"/>
      <c r="C9" s="91"/>
      <c r="D9" s="125"/>
      <c r="E9" s="175"/>
    </row>
    <row r="10" spans="1:5" s="77" customFormat="1" ht="24.75" customHeight="1">
      <c r="A10" s="92"/>
      <c r="B10" s="91"/>
      <c r="C10" s="91"/>
      <c r="D10" s="125"/>
      <c r="E10" s="175"/>
    </row>
    <row r="11" spans="1:5" s="77" customFormat="1" ht="24.75" customHeight="1">
      <c r="A11" s="92"/>
      <c r="B11" s="91"/>
      <c r="C11" s="91"/>
      <c r="D11" s="125"/>
      <c r="E11" s="175"/>
    </row>
    <row r="12" spans="1:5" s="77" customFormat="1" ht="24.75" customHeight="1">
      <c r="A12" s="92"/>
      <c r="B12" s="91"/>
      <c r="C12" s="91"/>
      <c r="D12" s="125"/>
      <c r="E12" s="175"/>
    </row>
    <row r="13" spans="1:5" s="77" customFormat="1" ht="24.75" customHeight="1">
      <c r="A13" s="92"/>
      <c r="B13" s="91"/>
      <c r="C13" s="91"/>
      <c r="D13" s="125"/>
      <c r="E13" s="175"/>
    </row>
    <row r="14" spans="1:5" s="77" customFormat="1" ht="24.75" customHeight="1" thickBot="1">
      <c r="A14" s="85" t="s">
        <v>56</v>
      </c>
      <c r="B14" s="93"/>
      <c r="C14" s="93"/>
      <c r="D14" s="164">
        <f>SUM(D5:D13)</f>
        <v>0</v>
      </c>
      <c r="E14" s="176"/>
    </row>
    <row r="15" ht="24.75" customHeight="1"/>
    <row r="16" spans="1:8" s="79" customFormat="1" ht="24.75" customHeight="1">
      <c r="A16" s="259" t="s">
        <v>81</v>
      </c>
      <c r="B16" s="260"/>
      <c r="C16" s="260"/>
      <c r="D16" s="260"/>
      <c r="E16" s="260"/>
      <c r="F16" s="81"/>
      <c r="G16" s="81"/>
      <c r="H16" s="81"/>
    </row>
    <row r="17" spans="1:8" s="79" customFormat="1" ht="24.75" customHeight="1">
      <c r="A17" s="259" t="s">
        <v>54</v>
      </c>
      <c r="B17" s="260"/>
      <c r="C17" s="260"/>
      <c r="D17" s="260"/>
      <c r="E17" s="260"/>
      <c r="F17" s="81"/>
      <c r="G17" s="81"/>
      <c r="H17" s="81"/>
    </row>
    <row r="18" spans="1:8" s="79" customFormat="1" ht="24.75" customHeight="1">
      <c r="A18" s="259" t="s">
        <v>106</v>
      </c>
      <c r="B18" s="260"/>
      <c r="C18" s="260"/>
      <c r="D18" s="260"/>
      <c r="E18" s="260"/>
      <c r="F18" s="81"/>
      <c r="G18" s="81"/>
      <c r="H18" s="81"/>
    </row>
    <row r="19" spans="1:5" s="79" customFormat="1" ht="24.75" customHeight="1">
      <c r="A19" s="79" t="s">
        <v>77</v>
      </c>
      <c r="E19" s="139"/>
    </row>
    <row r="20" spans="1:8" s="79" customFormat="1" ht="24.75" customHeight="1">
      <c r="A20" s="79" t="s">
        <v>82</v>
      </c>
      <c r="B20" s="80"/>
      <c r="C20" s="80"/>
      <c r="D20" s="80"/>
      <c r="E20" s="177"/>
      <c r="F20" s="80"/>
      <c r="G20" s="80"/>
      <c r="H20" s="80"/>
    </row>
    <row r="21" spans="1:11" s="79" customFormat="1" ht="24.75" customHeight="1">
      <c r="A21" s="79" t="s">
        <v>88</v>
      </c>
      <c r="E21" s="139"/>
      <c r="K21" s="139"/>
    </row>
    <row r="22" spans="1:5" s="5" customFormat="1" ht="24.75" customHeight="1">
      <c r="A22" s="79" t="s">
        <v>107</v>
      </c>
      <c r="B22" s="79"/>
      <c r="C22" s="79"/>
      <c r="D22" s="79"/>
      <c r="E22" s="139"/>
    </row>
    <row r="23" spans="3:113" ht="17.25">
      <c r="C23" s="56"/>
      <c r="F23" s="33"/>
      <c r="H23" s="33"/>
      <c r="I23" s="33"/>
      <c r="K23" s="3"/>
      <c r="V23" s="4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</row>
    <row r="27" spans="3:4" ht="15.75">
      <c r="C27" s="95"/>
      <c r="D27" s="19"/>
    </row>
    <row r="28" spans="3:4" ht="15.75">
      <c r="C28" s="95"/>
      <c r="D28" s="19"/>
    </row>
    <row r="29" spans="3:4" ht="15.75">
      <c r="C29" s="95"/>
      <c r="D29" s="19"/>
    </row>
    <row r="30" spans="3:4" ht="15.75">
      <c r="C30" s="95"/>
      <c r="D30" s="19"/>
    </row>
    <row r="31" spans="3:4" ht="15.75">
      <c r="C31" s="95"/>
      <c r="D31" s="19"/>
    </row>
    <row r="32" spans="3:4" ht="15.75">
      <c r="C32" s="95"/>
      <c r="D32" s="19"/>
    </row>
    <row r="33" spans="3:4" ht="15.75">
      <c r="C33" s="95"/>
      <c r="D33" s="19"/>
    </row>
    <row r="34" spans="3:4" ht="15.75">
      <c r="C34" s="95"/>
      <c r="D34" s="19"/>
    </row>
    <row r="35" spans="3:4" ht="15.75">
      <c r="C35" s="95"/>
      <c r="D35" s="19"/>
    </row>
    <row r="36" spans="3:4" ht="15.75">
      <c r="C36" s="95"/>
      <c r="D36" s="19"/>
    </row>
    <row r="37" spans="3:4" ht="15.75">
      <c r="C37" s="95"/>
      <c r="D37" s="19"/>
    </row>
    <row r="38" spans="3:4" ht="15.75">
      <c r="C38" s="95"/>
      <c r="D38" s="19"/>
    </row>
    <row r="39" spans="3:4" ht="15.75">
      <c r="C39" s="95"/>
      <c r="D39" s="19"/>
    </row>
    <row r="40" spans="3:4" ht="15.75">
      <c r="C40" s="95"/>
      <c r="D40" s="19"/>
    </row>
    <row r="41" spans="3:4" ht="15.75">
      <c r="C41" s="95"/>
      <c r="D41" s="19"/>
    </row>
    <row r="42" spans="3:4" ht="15.75">
      <c r="C42" s="95"/>
      <c r="D42" s="19"/>
    </row>
    <row r="43" spans="3:4" ht="15.75">
      <c r="C43" s="95"/>
      <c r="D43" s="19"/>
    </row>
    <row r="44" spans="3:4" ht="15.75">
      <c r="C44" s="95"/>
      <c r="D44" s="19"/>
    </row>
    <row r="45" spans="3:4" ht="15.75">
      <c r="C45" s="95"/>
      <c r="D45" s="19"/>
    </row>
  </sheetData>
  <sheetProtection/>
  <mergeCells count="5">
    <mergeCell ref="A1:E1"/>
    <mergeCell ref="A2:E2"/>
    <mergeCell ref="A16:E16"/>
    <mergeCell ref="A17:E17"/>
    <mergeCell ref="A18:E18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L32"/>
  <sheetViews>
    <sheetView tabSelected="1" zoomScale="75" zoomScaleNormal="75" zoomScaleSheetLayoutView="70" zoomScalePageLayoutView="0" workbookViewId="0" topLeftCell="A1">
      <selection activeCell="K18" sqref="K18"/>
    </sheetView>
  </sheetViews>
  <sheetFormatPr defaultColWidth="9.00390625" defaultRowHeight="15.75"/>
  <cols>
    <col min="1" max="5" width="17.625" style="18" customWidth="1"/>
    <col min="6" max="9" width="17.00390625" style="18" customWidth="1"/>
    <col min="10" max="10" width="32.625" style="18" customWidth="1"/>
    <col min="11" max="12" width="17.625" style="18" customWidth="1"/>
    <col min="13" max="15" width="9.00390625" style="18" customWidth="1"/>
    <col min="16" max="16" width="8.75390625" style="18" customWidth="1"/>
    <col min="17" max="16384" width="9.00390625" style="18" customWidth="1"/>
  </cols>
  <sheetData>
    <row r="1" spans="1:12" s="77" customFormat="1" ht="30" customHeight="1">
      <c r="A1" s="247" t="str">
        <f>'計畫經費彙總表(結案)'!A1:O1</f>
        <v>××股份有限公司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2" s="77" customFormat="1" ht="30" customHeight="1">
      <c r="A2" s="247" t="s">
        <v>165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</row>
    <row r="3" spans="1:12" s="77" customFormat="1" ht="30" customHeight="1" thickBot="1">
      <c r="A3" s="149"/>
      <c r="C3" s="150"/>
      <c r="E3" s="151"/>
      <c r="F3" s="151"/>
      <c r="G3" s="151"/>
      <c r="H3" s="151"/>
      <c r="I3" s="151"/>
      <c r="J3" s="151"/>
      <c r="K3" s="152"/>
      <c r="L3" s="152" t="s">
        <v>12</v>
      </c>
    </row>
    <row r="4" spans="1:12" s="115" customFormat="1" ht="57" customHeight="1" thickBot="1">
      <c r="A4" s="211" t="s">
        <v>140</v>
      </c>
      <c r="B4" s="212" t="s">
        <v>134</v>
      </c>
      <c r="C4" s="212" t="s">
        <v>135</v>
      </c>
      <c r="D4" s="212" t="s">
        <v>137</v>
      </c>
      <c r="E4" s="212" t="s">
        <v>136</v>
      </c>
      <c r="F4" s="102" t="s">
        <v>2</v>
      </c>
      <c r="G4" s="102" t="s">
        <v>3</v>
      </c>
      <c r="H4" s="102" t="s">
        <v>5</v>
      </c>
      <c r="I4" s="102" t="s">
        <v>6</v>
      </c>
      <c r="J4" s="102" t="s">
        <v>64</v>
      </c>
      <c r="K4" s="102" t="s">
        <v>9</v>
      </c>
      <c r="L4" s="213" t="s">
        <v>51</v>
      </c>
    </row>
    <row r="5" spans="1:12" s="77" customFormat="1" ht="24.75" customHeight="1">
      <c r="A5" s="207"/>
      <c r="B5" s="207"/>
      <c r="C5" s="207"/>
      <c r="D5" s="207"/>
      <c r="E5" s="207"/>
      <c r="F5" s="207"/>
      <c r="G5" s="207"/>
      <c r="H5" s="207"/>
      <c r="I5" s="207"/>
      <c r="J5" s="208"/>
      <c r="K5" s="209"/>
      <c r="L5" s="210"/>
    </row>
    <row r="6" spans="1:12" s="77" customFormat="1" ht="24.75" customHeight="1">
      <c r="A6" s="200"/>
      <c r="B6" s="200"/>
      <c r="C6" s="200"/>
      <c r="D6" s="200"/>
      <c r="E6" s="200"/>
      <c r="F6" s="200"/>
      <c r="G6" s="200"/>
      <c r="H6" s="200"/>
      <c r="I6" s="200"/>
      <c r="J6" s="201"/>
      <c r="K6" s="202"/>
      <c r="L6" s="203"/>
    </row>
    <row r="7" spans="1:12" s="77" customFormat="1" ht="24.75" customHeight="1">
      <c r="A7" s="204"/>
      <c r="B7" s="204"/>
      <c r="C7" s="204"/>
      <c r="D7" s="204"/>
      <c r="E7" s="204"/>
      <c r="F7" s="200"/>
      <c r="G7" s="200"/>
      <c r="H7" s="200"/>
      <c r="I7" s="200"/>
      <c r="J7" s="201"/>
      <c r="K7" s="202"/>
      <c r="L7" s="200"/>
    </row>
    <row r="8" spans="1:12" s="77" customFormat="1" ht="24.75" customHeight="1">
      <c r="A8" s="205"/>
      <c r="B8" s="205"/>
      <c r="C8" s="205"/>
      <c r="D8" s="205"/>
      <c r="E8" s="205"/>
      <c r="F8" s="200"/>
      <c r="G8" s="200"/>
      <c r="H8" s="200"/>
      <c r="I8" s="200"/>
      <c r="J8" s="201"/>
      <c r="K8" s="202"/>
      <c r="L8" s="200"/>
    </row>
    <row r="9" spans="1:12" s="77" customFormat="1" ht="24.75" customHeight="1">
      <c r="A9" s="206"/>
      <c r="B9" s="206"/>
      <c r="C9" s="206"/>
      <c r="D9" s="206"/>
      <c r="E9" s="206"/>
      <c r="F9" s="200"/>
      <c r="G9" s="200"/>
      <c r="H9" s="200"/>
      <c r="I9" s="200"/>
      <c r="J9" s="201"/>
      <c r="K9" s="202"/>
      <c r="L9" s="200"/>
    </row>
    <row r="10" spans="1:12" s="77" customFormat="1" ht="24.75" customHeight="1">
      <c r="A10" s="205"/>
      <c r="B10" s="205"/>
      <c r="C10" s="205"/>
      <c r="D10" s="205"/>
      <c r="E10" s="205"/>
      <c r="F10" s="200"/>
      <c r="G10" s="200"/>
      <c r="H10" s="200"/>
      <c r="I10" s="200"/>
      <c r="J10" s="201"/>
      <c r="K10" s="202"/>
      <c r="L10" s="200"/>
    </row>
    <row r="11" spans="1:12" s="77" customFormat="1" ht="24.75" customHeight="1">
      <c r="A11" s="201"/>
      <c r="B11" s="201"/>
      <c r="C11" s="201"/>
      <c r="D11" s="201"/>
      <c r="E11" s="201"/>
      <c r="F11" s="200"/>
      <c r="G11" s="200"/>
      <c r="H11" s="200"/>
      <c r="I11" s="200"/>
      <c r="J11" s="201"/>
      <c r="K11" s="202"/>
      <c r="L11" s="200"/>
    </row>
    <row r="12" spans="1:12" s="77" customFormat="1" ht="24.75" customHeight="1" thickBot="1">
      <c r="A12" s="214"/>
      <c r="B12" s="214"/>
      <c r="C12" s="214"/>
      <c r="D12" s="214"/>
      <c r="E12" s="214"/>
      <c r="F12" s="215"/>
      <c r="G12" s="215"/>
      <c r="H12" s="215"/>
      <c r="I12" s="215"/>
      <c r="J12" s="214"/>
      <c r="K12" s="216"/>
      <c r="L12" s="215"/>
    </row>
    <row r="13" spans="1:12" s="77" customFormat="1" ht="24.75" customHeight="1" thickBot="1">
      <c r="A13" s="252" t="s">
        <v>63</v>
      </c>
      <c r="B13" s="253"/>
      <c r="C13" s="253"/>
      <c r="D13" s="253"/>
      <c r="E13" s="253"/>
      <c r="F13" s="253"/>
      <c r="G13" s="253"/>
      <c r="H13" s="253"/>
      <c r="I13" s="253"/>
      <c r="J13" s="254"/>
      <c r="K13" s="199">
        <f>SUM(K5:K12)</f>
        <v>0</v>
      </c>
      <c r="L13" s="217"/>
    </row>
    <row r="14" spans="1:12" s="77" customFormat="1" ht="24.75" customHeight="1">
      <c r="A14" s="189"/>
      <c r="B14" s="144"/>
      <c r="C14" s="144"/>
      <c r="D14" s="144"/>
      <c r="E14" s="144"/>
      <c r="F14" s="144"/>
      <c r="G14" s="144"/>
      <c r="H14" s="144"/>
      <c r="I14" s="144"/>
      <c r="J14" s="144"/>
      <c r="K14" s="146"/>
      <c r="L14" s="136"/>
    </row>
    <row r="15" s="79" customFormat="1" ht="24.75" customHeight="1">
      <c r="A15" s="79" t="s">
        <v>65</v>
      </c>
    </row>
    <row r="16" s="79" customFormat="1" ht="24.75" customHeight="1">
      <c r="A16" s="79" t="s">
        <v>66</v>
      </c>
    </row>
    <row r="17" s="79" customFormat="1" ht="24.75" customHeight="1">
      <c r="A17" s="79" t="s">
        <v>53</v>
      </c>
    </row>
    <row r="18" s="79" customFormat="1" ht="24.75" customHeight="1">
      <c r="A18" s="219" t="s">
        <v>67</v>
      </c>
    </row>
    <row r="19" spans="1:12" s="141" customFormat="1" ht="24.75" customHeight="1">
      <c r="A19" s="251" t="s">
        <v>80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</row>
    <row r="20" spans="1:12" s="79" customFormat="1" ht="24.75" customHeight="1">
      <c r="A20" s="251" t="s">
        <v>139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</row>
    <row r="21" spans="1:12" s="28" customFormat="1" ht="24.75" customHeight="1">
      <c r="A21" s="251" t="s">
        <v>68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</row>
    <row r="22" spans="1:12" s="28" customFormat="1" ht="24.75" customHeight="1">
      <c r="A22" s="251" t="s">
        <v>70</v>
      </c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</row>
    <row r="23" spans="1:12" s="28" customFormat="1" ht="24.75" customHeight="1">
      <c r="A23" s="251" t="s">
        <v>69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</row>
    <row r="24" spans="1:12" s="28" customFormat="1" ht="24.75" customHeight="1">
      <c r="A24" s="251" t="s">
        <v>141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</row>
    <row r="25" spans="3:4" ht="15.75">
      <c r="C25" s="19"/>
      <c r="D25" s="19"/>
    </row>
    <row r="26" spans="3:4" ht="15.75">
      <c r="C26" s="19"/>
      <c r="D26" s="19"/>
    </row>
    <row r="27" spans="3:4" ht="15.75">
      <c r="C27" s="19"/>
      <c r="D27" s="19"/>
    </row>
    <row r="28" spans="3:4" ht="15.75">
      <c r="C28" s="19"/>
      <c r="D28" s="19"/>
    </row>
    <row r="29" spans="3:4" ht="15.75">
      <c r="C29" s="19"/>
      <c r="D29" s="19"/>
    </row>
    <row r="30" spans="3:4" ht="15.75">
      <c r="C30" s="19"/>
      <c r="D30" s="19"/>
    </row>
    <row r="31" spans="3:4" ht="15.75">
      <c r="C31" s="19"/>
      <c r="D31" s="19"/>
    </row>
    <row r="32" spans="3:4" ht="15.75">
      <c r="C32" s="19"/>
      <c r="D32" s="19"/>
    </row>
  </sheetData>
  <sheetProtection/>
  <mergeCells count="9">
    <mergeCell ref="A22:L22"/>
    <mergeCell ref="A23:L23"/>
    <mergeCell ref="A24:L24"/>
    <mergeCell ref="A1:L1"/>
    <mergeCell ref="A2:L2"/>
    <mergeCell ref="A13:J13"/>
    <mergeCell ref="A19:L19"/>
    <mergeCell ref="A20:L20"/>
    <mergeCell ref="A21:L21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L38"/>
  <sheetViews>
    <sheetView zoomScale="55" zoomScaleNormal="55" zoomScalePageLayoutView="0" workbookViewId="0" topLeftCell="A1">
      <selection activeCell="A3" sqref="A3"/>
    </sheetView>
  </sheetViews>
  <sheetFormatPr defaultColWidth="9.00390625" defaultRowHeight="15.75"/>
  <cols>
    <col min="1" max="1" width="16.625" style="77" customWidth="1"/>
    <col min="2" max="2" width="21.75390625" style="77" customWidth="1"/>
    <col min="3" max="4" width="18.75390625" style="77" bestFit="1" customWidth="1"/>
    <col min="5" max="6" width="20.625" style="77" customWidth="1"/>
    <col min="7" max="7" width="32.75390625" style="77" bestFit="1" customWidth="1"/>
    <col min="8" max="8" width="8.125" style="111" bestFit="1" customWidth="1"/>
    <col min="9" max="9" width="19.875" style="77" customWidth="1"/>
    <col min="10" max="10" width="22.25390625" style="77" bestFit="1" customWidth="1"/>
    <col min="11" max="11" width="20.625" style="111" customWidth="1"/>
    <col min="12" max="12" width="8.75390625" style="77" customWidth="1"/>
    <col min="13" max="16384" width="9.00390625" style="77" customWidth="1"/>
  </cols>
  <sheetData>
    <row r="1" spans="1:11" ht="30" customHeight="1">
      <c r="A1" s="247" t="str">
        <f>'計畫經費彙總表(結案)'!A1:O1</f>
        <v>××股份有限公司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30" customHeight="1">
      <c r="A2" s="248" t="s">
        <v>167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30" customHeight="1" thickBot="1">
      <c r="A3" s="40"/>
      <c r="B3" s="40"/>
      <c r="C3" s="40"/>
      <c r="D3" s="40"/>
      <c r="E3" s="40"/>
      <c r="F3" s="40"/>
      <c r="G3" s="40"/>
      <c r="H3" s="40"/>
      <c r="I3" s="40"/>
      <c r="J3" s="82"/>
      <c r="K3" s="82" t="s">
        <v>12</v>
      </c>
    </row>
    <row r="4" spans="1:11" s="103" customFormat="1" ht="76.5" customHeight="1" thickBot="1">
      <c r="A4" s="142" t="s">
        <v>4</v>
      </c>
      <c r="B4" s="100" t="s">
        <v>3</v>
      </c>
      <c r="C4" s="41" t="s">
        <v>14</v>
      </c>
      <c r="D4" s="41" t="s">
        <v>15</v>
      </c>
      <c r="E4" s="100" t="s">
        <v>7</v>
      </c>
      <c r="F4" s="41" t="s">
        <v>37</v>
      </c>
      <c r="G4" s="41" t="s">
        <v>36</v>
      </c>
      <c r="H4" s="101" t="s">
        <v>8</v>
      </c>
      <c r="I4" s="41" t="s">
        <v>52</v>
      </c>
      <c r="J4" s="42" t="s">
        <v>59</v>
      </c>
      <c r="K4" s="153" t="s">
        <v>51</v>
      </c>
    </row>
    <row r="5" spans="1:12" ht="24.75" customHeight="1">
      <c r="A5" s="156"/>
      <c r="B5" s="105"/>
      <c r="C5" s="105"/>
      <c r="D5" s="105"/>
      <c r="E5" s="105"/>
      <c r="F5" s="106"/>
      <c r="G5" s="104"/>
      <c r="H5" s="105"/>
      <c r="I5" s="161"/>
      <c r="J5" s="169">
        <f>H5*I5</f>
        <v>0</v>
      </c>
      <c r="K5" s="183"/>
      <c r="L5" s="178"/>
    </row>
    <row r="6" spans="1:11" ht="24.75" customHeight="1">
      <c r="A6" s="156"/>
      <c r="B6" s="105"/>
      <c r="C6" s="105"/>
      <c r="D6" s="105"/>
      <c r="E6" s="105"/>
      <c r="F6" s="106"/>
      <c r="G6" s="104"/>
      <c r="H6" s="105"/>
      <c r="I6" s="159"/>
      <c r="J6" s="170">
        <f aca="true" t="shared" si="0" ref="J6:J20">H6*I6</f>
        <v>0</v>
      </c>
      <c r="K6" s="184"/>
    </row>
    <row r="7" spans="1:11" ht="24.75" customHeight="1">
      <c r="A7" s="156"/>
      <c r="B7" s="105"/>
      <c r="C7" s="105"/>
      <c r="D7" s="105"/>
      <c r="E7" s="105"/>
      <c r="F7" s="106"/>
      <c r="G7" s="104"/>
      <c r="H7" s="105"/>
      <c r="I7" s="105"/>
      <c r="J7" s="171">
        <f t="shared" si="0"/>
        <v>0</v>
      </c>
      <c r="K7" s="185"/>
    </row>
    <row r="8" spans="1:12" ht="24.75" customHeight="1">
      <c r="A8" s="156"/>
      <c r="B8" s="105"/>
      <c r="C8" s="105"/>
      <c r="D8" s="105"/>
      <c r="E8" s="105"/>
      <c r="F8" s="106"/>
      <c r="G8" s="104"/>
      <c r="H8" s="105"/>
      <c r="I8" s="105"/>
      <c r="J8" s="171">
        <f t="shared" si="0"/>
        <v>0</v>
      </c>
      <c r="K8" s="172"/>
      <c r="L8" s="178"/>
    </row>
    <row r="9" spans="1:11" ht="24.75" customHeight="1">
      <c r="A9" s="156"/>
      <c r="B9" s="157"/>
      <c r="C9" s="157"/>
      <c r="D9" s="157"/>
      <c r="E9" s="158"/>
      <c r="F9" s="158"/>
      <c r="G9" s="158"/>
      <c r="H9" s="157"/>
      <c r="I9" s="158"/>
      <c r="J9" s="171">
        <f t="shared" si="0"/>
        <v>0</v>
      </c>
      <c r="K9" s="186"/>
    </row>
    <row r="10" spans="1:11" ht="24.75" customHeight="1">
      <c r="A10" s="166"/>
      <c r="B10" s="157"/>
      <c r="C10" s="157"/>
      <c r="D10" s="157"/>
      <c r="E10" s="158"/>
      <c r="F10" s="158"/>
      <c r="G10" s="158"/>
      <c r="H10" s="157"/>
      <c r="I10" s="158"/>
      <c r="J10" s="173">
        <f t="shared" si="0"/>
        <v>0</v>
      </c>
      <c r="K10" s="187"/>
    </row>
    <row r="11" spans="1:11" ht="24.75" customHeight="1">
      <c r="A11" s="156"/>
      <c r="B11" s="157"/>
      <c r="C11" s="157"/>
      <c r="D11" s="157"/>
      <c r="E11" s="158"/>
      <c r="F11" s="158"/>
      <c r="G11" s="158"/>
      <c r="H11" s="157"/>
      <c r="I11" s="158"/>
      <c r="J11" s="171">
        <f t="shared" si="0"/>
        <v>0</v>
      </c>
      <c r="K11" s="186"/>
    </row>
    <row r="12" spans="1:11" ht="24.75" customHeight="1">
      <c r="A12" s="156"/>
      <c r="B12" s="157"/>
      <c r="C12" s="157"/>
      <c r="D12" s="157"/>
      <c r="E12" s="158"/>
      <c r="F12" s="158"/>
      <c r="G12" s="158"/>
      <c r="H12" s="157"/>
      <c r="I12" s="158"/>
      <c r="J12" s="171">
        <f t="shared" si="0"/>
        <v>0</v>
      </c>
      <c r="K12" s="186"/>
    </row>
    <row r="13" spans="1:11" ht="24.75" customHeight="1">
      <c r="A13" s="166"/>
      <c r="B13" s="157"/>
      <c r="C13" s="157"/>
      <c r="D13" s="157"/>
      <c r="E13" s="158"/>
      <c r="F13" s="158"/>
      <c r="G13" s="158"/>
      <c r="H13" s="157"/>
      <c r="I13" s="158"/>
      <c r="J13" s="171">
        <f t="shared" si="0"/>
        <v>0</v>
      </c>
      <c r="K13" s="186"/>
    </row>
    <row r="14" spans="1:11" ht="24.75" customHeight="1">
      <c r="A14" s="156"/>
      <c r="B14" s="157"/>
      <c r="C14" s="157"/>
      <c r="D14" s="157"/>
      <c r="E14" s="158"/>
      <c r="F14" s="158"/>
      <c r="G14" s="158"/>
      <c r="H14" s="157"/>
      <c r="I14" s="158"/>
      <c r="J14" s="173">
        <f t="shared" si="0"/>
        <v>0</v>
      </c>
      <c r="K14" s="187"/>
    </row>
    <row r="15" spans="1:11" ht="24.75" customHeight="1">
      <c r="A15" s="156"/>
      <c r="B15" s="157"/>
      <c r="C15" s="157"/>
      <c r="D15" s="157"/>
      <c r="E15" s="158"/>
      <c r="F15" s="158"/>
      <c r="G15" s="158"/>
      <c r="H15" s="157"/>
      <c r="I15" s="158"/>
      <c r="J15" s="171">
        <f t="shared" si="0"/>
        <v>0</v>
      </c>
      <c r="K15" s="186"/>
    </row>
    <row r="16" spans="1:11" ht="24.75" customHeight="1">
      <c r="A16" s="167"/>
      <c r="B16" s="157"/>
      <c r="C16" s="157"/>
      <c r="D16" s="157"/>
      <c r="E16" s="158"/>
      <c r="F16" s="158"/>
      <c r="G16" s="158"/>
      <c r="H16" s="157"/>
      <c r="I16" s="158"/>
      <c r="J16" s="171">
        <f t="shared" si="0"/>
        <v>0</v>
      </c>
      <c r="K16" s="186"/>
    </row>
    <row r="17" spans="1:11" ht="24.75" customHeight="1">
      <c r="A17" s="166"/>
      <c r="B17" s="157"/>
      <c r="C17" s="157"/>
      <c r="D17" s="157"/>
      <c r="E17" s="158"/>
      <c r="F17" s="158"/>
      <c r="G17" s="158"/>
      <c r="H17" s="157"/>
      <c r="I17" s="158"/>
      <c r="J17" s="171">
        <f t="shared" si="0"/>
        <v>0</v>
      </c>
      <c r="K17" s="186"/>
    </row>
    <row r="18" spans="1:11" ht="24.75" customHeight="1">
      <c r="A18" s="156"/>
      <c r="B18" s="157"/>
      <c r="C18" s="157"/>
      <c r="D18" s="157"/>
      <c r="E18" s="158"/>
      <c r="F18" s="158"/>
      <c r="G18" s="158"/>
      <c r="H18" s="157"/>
      <c r="I18" s="158"/>
      <c r="J18" s="173">
        <f t="shared" si="0"/>
        <v>0</v>
      </c>
      <c r="K18" s="187"/>
    </row>
    <row r="19" spans="1:11" ht="24.75" customHeight="1">
      <c r="A19" s="156"/>
      <c r="B19" s="157"/>
      <c r="C19" s="157"/>
      <c r="D19" s="157"/>
      <c r="E19" s="158"/>
      <c r="F19" s="158"/>
      <c r="G19" s="158"/>
      <c r="H19" s="157"/>
      <c r="I19" s="158"/>
      <c r="J19" s="173">
        <f t="shared" si="0"/>
        <v>0</v>
      </c>
      <c r="K19" s="187"/>
    </row>
    <row r="20" spans="1:11" ht="24.75" customHeight="1" thickBot="1">
      <c r="A20" s="168"/>
      <c r="B20" s="165"/>
      <c r="C20" s="165"/>
      <c r="D20" s="165"/>
      <c r="E20" s="160"/>
      <c r="F20" s="160"/>
      <c r="G20" s="160"/>
      <c r="H20" s="165"/>
      <c r="I20" s="160"/>
      <c r="J20" s="174">
        <f t="shared" si="0"/>
        <v>0</v>
      </c>
      <c r="K20" s="188"/>
    </row>
    <row r="21" spans="1:11" ht="24.75" customHeight="1" thickBot="1">
      <c r="A21" s="108" t="s">
        <v>60</v>
      </c>
      <c r="B21" s="109"/>
      <c r="C21" s="110"/>
      <c r="D21" s="110"/>
      <c r="E21" s="109"/>
      <c r="F21" s="109"/>
      <c r="G21" s="109"/>
      <c r="H21" s="107"/>
      <c r="I21" s="109"/>
      <c r="J21" s="143">
        <f>SUM(J5:J20)</f>
        <v>0</v>
      </c>
      <c r="K21" s="191"/>
    </row>
    <row r="22" spans="1:11" ht="24.75" customHeight="1">
      <c r="A22" s="181"/>
      <c r="B22" s="144"/>
      <c r="C22" s="145"/>
      <c r="D22" s="145"/>
      <c r="E22" s="144"/>
      <c r="F22" s="144"/>
      <c r="G22" s="144"/>
      <c r="H22" s="162"/>
      <c r="I22" s="144"/>
      <c r="J22" s="146"/>
      <c r="K22" s="182"/>
    </row>
    <row r="23" spans="1:11" s="79" customFormat="1" ht="24.75" customHeight="1">
      <c r="A23" s="138" t="s">
        <v>122</v>
      </c>
      <c r="H23" s="139"/>
      <c r="K23" s="139"/>
    </row>
    <row r="24" spans="1:11" s="79" customFormat="1" ht="24.75" customHeight="1">
      <c r="A24" s="138" t="s">
        <v>38</v>
      </c>
      <c r="H24" s="139"/>
      <c r="K24" s="139"/>
    </row>
    <row r="25" spans="1:11" s="79" customFormat="1" ht="24.75" customHeight="1">
      <c r="A25" s="138" t="s">
        <v>83</v>
      </c>
      <c r="H25" s="139"/>
      <c r="K25" s="139"/>
    </row>
    <row r="26" spans="1:11" s="79" customFormat="1" ht="24.75" customHeight="1">
      <c r="A26" s="140" t="s">
        <v>61</v>
      </c>
      <c r="H26" s="139"/>
      <c r="K26" s="139"/>
    </row>
    <row r="27" spans="1:11" s="79" customFormat="1" ht="24.75" customHeight="1">
      <c r="A27" s="249" t="s">
        <v>84</v>
      </c>
      <c r="B27" s="250"/>
      <c r="C27" s="250"/>
      <c r="D27" s="250"/>
      <c r="E27" s="250"/>
      <c r="F27" s="250"/>
      <c r="G27" s="250"/>
      <c r="H27" s="250"/>
      <c r="I27" s="250"/>
      <c r="J27" s="250"/>
      <c r="K27" s="139"/>
    </row>
    <row r="28" spans="1:11" s="79" customFormat="1" ht="24.75" customHeight="1">
      <c r="A28" s="251" t="s">
        <v>85</v>
      </c>
      <c r="B28" s="251"/>
      <c r="C28" s="251"/>
      <c r="D28" s="251"/>
      <c r="E28" s="251"/>
      <c r="F28" s="251"/>
      <c r="G28" s="251"/>
      <c r="H28" s="251"/>
      <c r="I28" s="251"/>
      <c r="J28" s="251"/>
      <c r="K28" s="139"/>
    </row>
    <row r="29" spans="1:11" s="79" customFormat="1" ht="24.75" customHeight="1">
      <c r="A29" s="249" t="s">
        <v>78</v>
      </c>
      <c r="B29" s="250"/>
      <c r="C29" s="250"/>
      <c r="D29" s="250"/>
      <c r="E29" s="250"/>
      <c r="F29" s="250"/>
      <c r="G29" s="250"/>
      <c r="H29" s="250"/>
      <c r="I29" s="250"/>
      <c r="J29" s="250"/>
      <c r="K29" s="139"/>
    </row>
    <row r="30" spans="1:11" s="79" customFormat="1" ht="24.75" customHeight="1">
      <c r="A30" s="249" t="s">
        <v>79</v>
      </c>
      <c r="B30" s="250"/>
      <c r="C30" s="250"/>
      <c r="D30" s="250"/>
      <c r="E30" s="250"/>
      <c r="F30" s="250"/>
      <c r="G30" s="250"/>
      <c r="H30" s="250"/>
      <c r="I30" s="250"/>
      <c r="J30" s="250"/>
      <c r="K30" s="139"/>
    </row>
    <row r="31" spans="1:11" s="89" customFormat="1" ht="24.75" customHeight="1">
      <c r="A31" s="79" t="s">
        <v>152</v>
      </c>
      <c r="C31" s="190"/>
      <c r="D31" s="190"/>
      <c r="H31" s="148"/>
      <c r="K31" s="148"/>
    </row>
    <row r="32" spans="1:11" s="79" customFormat="1" ht="24.75" customHeight="1">
      <c r="A32" s="79" t="s">
        <v>87</v>
      </c>
      <c r="K32" s="139"/>
    </row>
    <row r="33" spans="3:4" ht="24">
      <c r="C33" s="43"/>
      <c r="D33" s="43"/>
    </row>
    <row r="34" spans="3:4" ht="24">
      <c r="C34" s="43"/>
      <c r="D34" s="43"/>
    </row>
    <row r="35" spans="3:4" ht="24">
      <c r="C35" s="43"/>
      <c r="D35" s="43"/>
    </row>
    <row r="36" spans="3:4" ht="24">
      <c r="C36" s="43"/>
      <c r="D36" s="43"/>
    </row>
    <row r="37" spans="3:4" ht="24">
      <c r="C37" s="43"/>
      <c r="D37" s="43"/>
    </row>
    <row r="38" spans="3:4" ht="24">
      <c r="C38" s="43"/>
      <c r="D38" s="43"/>
    </row>
  </sheetData>
  <sheetProtection/>
  <mergeCells count="6">
    <mergeCell ref="A1:K1"/>
    <mergeCell ref="A2:K2"/>
    <mergeCell ref="A27:J27"/>
    <mergeCell ref="A28:J28"/>
    <mergeCell ref="A29:J29"/>
    <mergeCell ref="A30:J3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37"/>
  <sheetViews>
    <sheetView zoomScale="55" zoomScaleNormal="55" zoomScalePageLayoutView="0" workbookViewId="0" topLeftCell="A1">
      <selection activeCell="A3" sqref="A3"/>
    </sheetView>
  </sheetViews>
  <sheetFormatPr defaultColWidth="9.00390625" defaultRowHeight="15.75"/>
  <cols>
    <col min="1" max="2" width="16.625" style="77" customWidth="1"/>
    <col min="3" max="3" width="21.75390625" style="77" customWidth="1"/>
    <col min="4" max="5" width="18.75390625" style="77" bestFit="1" customWidth="1"/>
    <col min="6" max="7" width="20.625" style="77" customWidth="1"/>
    <col min="8" max="8" width="32.75390625" style="77" bestFit="1" customWidth="1"/>
    <col min="9" max="9" width="8.125" style="111" bestFit="1" customWidth="1"/>
    <col min="10" max="10" width="19.875" style="77" customWidth="1"/>
    <col min="11" max="11" width="22.25390625" style="77" bestFit="1" customWidth="1"/>
    <col min="12" max="12" width="20.625" style="111" customWidth="1"/>
    <col min="13" max="13" width="8.75390625" style="77" customWidth="1"/>
    <col min="14" max="16384" width="9.00390625" style="77" customWidth="1"/>
  </cols>
  <sheetData>
    <row r="1" spans="1:12" ht="30" customHeight="1">
      <c r="A1" s="247" t="str">
        <f>'計畫經費彙總表(結案)'!A1:O1</f>
        <v>××股份有限公司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2" ht="30" customHeight="1">
      <c r="A2" s="248" t="s">
        <v>168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2" ht="30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82"/>
      <c r="L3" s="82" t="s">
        <v>12</v>
      </c>
    </row>
    <row r="4" spans="1:12" s="103" customFormat="1" ht="76.5" customHeight="1" thickBot="1">
      <c r="A4" s="142" t="s">
        <v>4</v>
      </c>
      <c r="B4" s="88" t="s">
        <v>124</v>
      </c>
      <c r="C4" s="100" t="s">
        <v>3</v>
      </c>
      <c r="D4" s="41" t="s">
        <v>142</v>
      </c>
      <c r="E4" s="41" t="s">
        <v>143</v>
      </c>
      <c r="F4" s="100" t="s">
        <v>7</v>
      </c>
      <c r="G4" s="41" t="s">
        <v>37</v>
      </c>
      <c r="H4" s="41" t="s">
        <v>36</v>
      </c>
      <c r="I4" s="101" t="s">
        <v>8</v>
      </c>
      <c r="J4" s="41" t="s">
        <v>62</v>
      </c>
      <c r="K4" s="42" t="s">
        <v>59</v>
      </c>
      <c r="L4" s="153" t="s">
        <v>51</v>
      </c>
    </row>
    <row r="5" spans="1:13" ht="24.75" customHeight="1">
      <c r="A5" s="156"/>
      <c r="B5" s="196"/>
      <c r="C5" s="105"/>
      <c r="D5" s="105"/>
      <c r="E5" s="105"/>
      <c r="F5" s="105"/>
      <c r="G5" s="106"/>
      <c r="H5" s="104"/>
      <c r="I5" s="105"/>
      <c r="J5" s="161"/>
      <c r="K5" s="169">
        <f>I5*J5</f>
        <v>0</v>
      </c>
      <c r="L5" s="183"/>
      <c r="M5" s="178"/>
    </row>
    <row r="6" spans="1:12" ht="24.75" customHeight="1">
      <c r="A6" s="156"/>
      <c r="B6" s="196"/>
      <c r="C6" s="105"/>
      <c r="D6" s="105"/>
      <c r="E6" s="105"/>
      <c r="F6" s="105"/>
      <c r="G6" s="106"/>
      <c r="H6" s="104"/>
      <c r="I6" s="105"/>
      <c r="J6" s="159"/>
      <c r="K6" s="170">
        <f aca="true" t="shared" si="0" ref="K6:K20">I6*J6</f>
        <v>0</v>
      </c>
      <c r="L6" s="184"/>
    </row>
    <row r="7" spans="1:12" ht="24.75" customHeight="1">
      <c r="A7" s="156"/>
      <c r="B7" s="196"/>
      <c r="C7" s="105"/>
      <c r="D7" s="105"/>
      <c r="E7" s="105"/>
      <c r="F7" s="105"/>
      <c r="G7" s="106"/>
      <c r="H7" s="104"/>
      <c r="I7" s="105"/>
      <c r="J7" s="105"/>
      <c r="K7" s="171">
        <f t="shared" si="0"/>
        <v>0</v>
      </c>
      <c r="L7" s="185"/>
    </row>
    <row r="8" spans="1:13" ht="24.75" customHeight="1">
      <c r="A8" s="156"/>
      <c r="B8" s="196"/>
      <c r="C8" s="105"/>
      <c r="D8" s="105"/>
      <c r="E8" s="105"/>
      <c r="F8" s="105"/>
      <c r="G8" s="106"/>
      <c r="H8" s="104"/>
      <c r="I8" s="105"/>
      <c r="J8" s="105"/>
      <c r="K8" s="171">
        <f t="shared" si="0"/>
        <v>0</v>
      </c>
      <c r="L8" s="172"/>
      <c r="M8" s="178"/>
    </row>
    <row r="9" spans="1:12" ht="24.75" customHeight="1">
      <c r="A9" s="156"/>
      <c r="B9" s="196"/>
      <c r="C9" s="157"/>
      <c r="D9" s="157"/>
      <c r="E9" s="157"/>
      <c r="F9" s="158"/>
      <c r="G9" s="158"/>
      <c r="H9" s="158"/>
      <c r="I9" s="157"/>
      <c r="J9" s="158"/>
      <c r="K9" s="171">
        <f t="shared" si="0"/>
        <v>0</v>
      </c>
      <c r="L9" s="186"/>
    </row>
    <row r="10" spans="1:12" ht="24.75" customHeight="1">
      <c r="A10" s="166"/>
      <c r="B10" s="197"/>
      <c r="C10" s="157"/>
      <c r="D10" s="157"/>
      <c r="E10" s="157"/>
      <c r="F10" s="158"/>
      <c r="G10" s="158"/>
      <c r="H10" s="158"/>
      <c r="I10" s="157"/>
      <c r="J10" s="158"/>
      <c r="K10" s="173">
        <f t="shared" si="0"/>
        <v>0</v>
      </c>
      <c r="L10" s="187"/>
    </row>
    <row r="11" spans="1:12" ht="24.75" customHeight="1">
      <c r="A11" s="156"/>
      <c r="B11" s="196"/>
      <c r="C11" s="157"/>
      <c r="D11" s="157"/>
      <c r="E11" s="157"/>
      <c r="F11" s="158"/>
      <c r="G11" s="158"/>
      <c r="H11" s="158"/>
      <c r="I11" s="157"/>
      <c r="J11" s="158"/>
      <c r="K11" s="171">
        <f t="shared" si="0"/>
        <v>0</v>
      </c>
      <c r="L11" s="186"/>
    </row>
    <row r="12" spans="1:12" ht="24.75" customHeight="1">
      <c r="A12" s="156"/>
      <c r="B12" s="196"/>
      <c r="C12" s="157"/>
      <c r="D12" s="157"/>
      <c r="E12" s="157"/>
      <c r="F12" s="158"/>
      <c r="G12" s="158"/>
      <c r="H12" s="158"/>
      <c r="I12" s="157"/>
      <c r="J12" s="158"/>
      <c r="K12" s="171">
        <f t="shared" si="0"/>
        <v>0</v>
      </c>
      <c r="L12" s="186"/>
    </row>
    <row r="13" spans="1:12" ht="24.75" customHeight="1">
      <c r="A13" s="166"/>
      <c r="B13" s="197"/>
      <c r="C13" s="157"/>
      <c r="D13" s="157"/>
      <c r="E13" s="157"/>
      <c r="F13" s="158"/>
      <c r="G13" s="158"/>
      <c r="H13" s="158"/>
      <c r="I13" s="157"/>
      <c r="J13" s="158"/>
      <c r="K13" s="171">
        <f t="shared" si="0"/>
        <v>0</v>
      </c>
      <c r="L13" s="186"/>
    </row>
    <row r="14" spans="1:12" ht="24.75" customHeight="1">
      <c r="A14" s="156"/>
      <c r="B14" s="196"/>
      <c r="C14" s="157"/>
      <c r="D14" s="157"/>
      <c r="E14" s="157"/>
      <c r="F14" s="158"/>
      <c r="G14" s="158"/>
      <c r="H14" s="158"/>
      <c r="I14" s="157"/>
      <c r="J14" s="158"/>
      <c r="K14" s="173">
        <f t="shared" si="0"/>
        <v>0</v>
      </c>
      <c r="L14" s="187"/>
    </row>
    <row r="15" spans="1:12" ht="24.75" customHeight="1">
      <c r="A15" s="156"/>
      <c r="B15" s="196"/>
      <c r="C15" s="157"/>
      <c r="D15" s="157"/>
      <c r="E15" s="157"/>
      <c r="F15" s="158"/>
      <c r="G15" s="158"/>
      <c r="H15" s="158"/>
      <c r="I15" s="157"/>
      <c r="J15" s="158"/>
      <c r="K15" s="171">
        <f t="shared" si="0"/>
        <v>0</v>
      </c>
      <c r="L15" s="186"/>
    </row>
    <row r="16" spans="1:12" ht="24.75" customHeight="1">
      <c r="A16" s="194"/>
      <c r="B16" s="196"/>
      <c r="C16" s="157"/>
      <c r="D16" s="157"/>
      <c r="E16" s="157"/>
      <c r="F16" s="158"/>
      <c r="G16" s="158"/>
      <c r="H16" s="158"/>
      <c r="I16" s="157"/>
      <c r="J16" s="158"/>
      <c r="K16" s="171">
        <f t="shared" si="0"/>
        <v>0</v>
      </c>
      <c r="L16" s="186"/>
    </row>
    <row r="17" spans="1:12" ht="24.75" customHeight="1">
      <c r="A17" s="166"/>
      <c r="B17" s="197"/>
      <c r="C17" s="157"/>
      <c r="D17" s="157"/>
      <c r="E17" s="157"/>
      <c r="F17" s="158"/>
      <c r="G17" s="158"/>
      <c r="H17" s="158"/>
      <c r="I17" s="157"/>
      <c r="J17" s="158"/>
      <c r="K17" s="171">
        <f t="shared" si="0"/>
        <v>0</v>
      </c>
      <c r="L17" s="186"/>
    </row>
    <row r="18" spans="1:12" ht="24.75" customHeight="1">
      <c r="A18" s="156"/>
      <c r="B18" s="196"/>
      <c r="C18" s="157"/>
      <c r="D18" s="157"/>
      <c r="E18" s="157"/>
      <c r="F18" s="158"/>
      <c r="G18" s="158"/>
      <c r="H18" s="158"/>
      <c r="I18" s="157"/>
      <c r="J18" s="158"/>
      <c r="K18" s="173">
        <f t="shared" si="0"/>
        <v>0</v>
      </c>
      <c r="L18" s="187"/>
    </row>
    <row r="19" spans="1:12" ht="24.75" customHeight="1">
      <c r="A19" s="156"/>
      <c r="B19" s="196"/>
      <c r="C19" s="157"/>
      <c r="D19" s="157"/>
      <c r="E19" s="157"/>
      <c r="F19" s="158"/>
      <c r="G19" s="158"/>
      <c r="H19" s="158"/>
      <c r="I19" s="157"/>
      <c r="J19" s="158"/>
      <c r="K19" s="173">
        <f t="shared" si="0"/>
        <v>0</v>
      </c>
      <c r="L19" s="187"/>
    </row>
    <row r="20" spans="1:12" ht="24.75" customHeight="1" thickBot="1">
      <c r="A20" s="195"/>
      <c r="B20" s="198"/>
      <c r="C20" s="165"/>
      <c r="D20" s="165"/>
      <c r="E20" s="165"/>
      <c r="F20" s="160"/>
      <c r="G20" s="160"/>
      <c r="H20" s="160"/>
      <c r="I20" s="165"/>
      <c r="J20" s="160"/>
      <c r="K20" s="174">
        <f t="shared" si="0"/>
        <v>0</v>
      </c>
      <c r="L20" s="188"/>
    </row>
    <row r="21" spans="1:12" ht="24.75" customHeight="1" thickBot="1">
      <c r="A21" s="108" t="s">
        <v>60</v>
      </c>
      <c r="B21" s="193"/>
      <c r="C21" s="109"/>
      <c r="D21" s="110"/>
      <c r="E21" s="110"/>
      <c r="F21" s="109"/>
      <c r="G21" s="109"/>
      <c r="H21" s="109"/>
      <c r="I21" s="107"/>
      <c r="J21" s="109"/>
      <c r="K21" s="143">
        <f>SUM(K5:K20)</f>
        <v>0</v>
      </c>
      <c r="L21" s="191"/>
    </row>
    <row r="22" spans="1:12" ht="24.75" customHeight="1">
      <c r="A22" s="181"/>
      <c r="B22" s="181"/>
      <c r="C22" s="144"/>
      <c r="D22" s="145"/>
      <c r="E22" s="145"/>
      <c r="F22" s="144"/>
      <c r="G22" s="144"/>
      <c r="H22" s="144"/>
      <c r="I22" s="162"/>
      <c r="J22" s="144"/>
      <c r="K22" s="146"/>
      <c r="L22" s="182"/>
    </row>
    <row r="23" spans="1:12" s="79" customFormat="1" ht="24.75" customHeight="1">
      <c r="A23" s="138" t="s">
        <v>123</v>
      </c>
      <c r="B23" s="138"/>
      <c r="I23" s="139"/>
      <c r="L23" s="139"/>
    </row>
    <row r="24" spans="1:12" s="79" customFormat="1" ht="24.75" customHeight="1">
      <c r="A24" s="138" t="s">
        <v>38</v>
      </c>
      <c r="B24" s="138"/>
      <c r="I24" s="139"/>
      <c r="L24" s="139"/>
    </row>
    <row r="25" spans="1:12" s="79" customFormat="1" ht="24.75" customHeight="1">
      <c r="A25" s="140" t="s">
        <v>53</v>
      </c>
      <c r="B25" s="140"/>
      <c r="I25" s="139"/>
      <c r="L25" s="139"/>
    </row>
    <row r="26" spans="1:12" s="79" customFormat="1" ht="24.75" customHeight="1">
      <c r="A26" s="249" t="s">
        <v>153</v>
      </c>
      <c r="B26" s="249"/>
      <c r="C26" s="250"/>
      <c r="D26" s="250"/>
      <c r="E26" s="250"/>
      <c r="F26" s="250"/>
      <c r="G26" s="250"/>
      <c r="H26" s="250"/>
      <c r="I26" s="250"/>
      <c r="J26" s="250"/>
      <c r="K26" s="250"/>
      <c r="L26" s="139"/>
    </row>
    <row r="27" spans="1:12" s="79" customFormat="1" ht="24.75" customHeight="1">
      <c r="A27" s="251" t="s">
        <v>154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139"/>
    </row>
    <row r="28" spans="1:12" s="79" customFormat="1" ht="24.75" customHeight="1">
      <c r="A28" s="249" t="s">
        <v>155</v>
      </c>
      <c r="B28" s="249"/>
      <c r="C28" s="250"/>
      <c r="D28" s="250"/>
      <c r="E28" s="250"/>
      <c r="F28" s="250"/>
      <c r="G28" s="250"/>
      <c r="H28" s="250"/>
      <c r="I28" s="250"/>
      <c r="J28" s="250"/>
      <c r="K28" s="250"/>
      <c r="L28" s="139"/>
    </row>
    <row r="29" spans="1:12" s="79" customFormat="1" ht="24.75" customHeight="1">
      <c r="A29" s="249" t="s">
        <v>79</v>
      </c>
      <c r="B29" s="249"/>
      <c r="C29" s="250"/>
      <c r="D29" s="250"/>
      <c r="E29" s="250"/>
      <c r="F29" s="250"/>
      <c r="G29" s="250"/>
      <c r="H29" s="250"/>
      <c r="I29" s="250"/>
      <c r="J29" s="250"/>
      <c r="K29" s="250"/>
      <c r="L29" s="139"/>
    </row>
    <row r="30" spans="1:12" s="89" customFormat="1" ht="24.75" customHeight="1">
      <c r="A30" s="79" t="s">
        <v>152</v>
      </c>
      <c r="B30" s="79"/>
      <c r="D30" s="190"/>
      <c r="E30" s="190"/>
      <c r="I30" s="148"/>
      <c r="L30" s="148"/>
    </row>
    <row r="31" spans="1:12" s="79" customFormat="1" ht="24.75" customHeight="1">
      <c r="A31" s="79" t="s">
        <v>156</v>
      </c>
      <c r="L31" s="139"/>
    </row>
    <row r="32" spans="4:5" ht="24">
      <c r="D32" s="43"/>
      <c r="E32" s="43"/>
    </row>
    <row r="33" spans="4:5" ht="24">
      <c r="D33" s="43"/>
      <c r="E33" s="43"/>
    </row>
    <row r="34" spans="4:5" ht="24">
      <c r="D34" s="43"/>
      <c r="E34" s="43"/>
    </row>
    <row r="35" spans="4:5" ht="24">
      <c r="D35" s="43"/>
      <c r="E35" s="43"/>
    </row>
    <row r="36" spans="4:5" ht="24">
      <c r="D36" s="43"/>
      <c r="E36" s="43"/>
    </row>
    <row r="37" spans="4:5" ht="24">
      <c r="D37" s="43"/>
      <c r="E37" s="43"/>
    </row>
  </sheetData>
  <sheetProtection/>
  <mergeCells count="6">
    <mergeCell ref="A1:L1"/>
    <mergeCell ref="A2:L2"/>
    <mergeCell ref="A27:K27"/>
    <mergeCell ref="A28:K28"/>
    <mergeCell ref="A29:K29"/>
    <mergeCell ref="A26:K2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L24"/>
  <sheetViews>
    <sheetView zoomScale="70" zoomScaleNormal="70" zoomScalePageLayoutView="0" workbookViewId="0" topLeftCell="A1">
      <selection activeCell="B3" sqref="B1:B16384"/>
    </sheetView>
  </sheetViews>
  <sheetFormatPr defaultColWidth="9.00390625" defaultRowHeight="15.75"/>
  <cols>
    <col min="1" max="1" width="21.50390625" style="18" customWidth="1"/>
    <col min="2" max="2" width="16.625" style="18" customWidth="1"/>
    <col min="3" max="3" width="18.375" style="18" customWidth="1"/>
    <col min="4" max="4" width="14.625" style="18" customWidth="1"/>
    <col min="5" max="9" width="17.625" style="18" customWidth="1"/>
    <col min="10" max="10" width="32.625" style="18" customWidth="1"/>
    <col min="11" max="12" width="17.625" style="18" customWidth="1"/>
    <col min="13" max="15" width="9.00390625" style="18" customWidth="1"/>
    <col min="16" max="16" width="8.75390625" style="18" customWidth="1"/>
    <col min="17" max="16384" width="9.00390625" style="18" customWidth="1"/>
  </cols>
  <sheetData>
    <row r="1" spans="1:12" s="77" customFormat="1" ht="30" customHeight="1">
      <c r="A1" s="247" t="str">
        <f>'計畫經費彙總表(結案)'!A1:O1</f>
        <v>××股份有限公司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2" s="77" customFormat="1" ht="30" customHeight="1">
      <c r="A2" s="247" t="s">
        <v>169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</row>
    <row r="3" spans="5:12" s="77" customFormat="1" ht="30" customHeight="1" thickBot="1">
      <c r="E3" s="149"/>
      <c r="G3" s="150"/>
      <c r="I3" s="151"/>
      <c r="J3" s="151"/>
      <c r="K3" s="152"/>
      <c r="L3" s="152" t="s">
        <v>12</v>
      </c>
    </row>
    <row r="4" spans="1:12" s="115" customFormat="1" ht="57" customHeight="1" thickBot="1">
      <c r="A4" s="211" t="s">
        <v>133</v>
      </c>
      <c r="B4" s="212" t="s">
        <v>134</v>
      </c>
      <c r="C4" s="212" t="s">
        <v>135</v>
      </c>
      <c r="D4" s="212" t="s">
        <v>137</v>
      </c>
      <c r="E4" s="212" t="s">
        <v>136</v>
      </c>
      <c r="F4" s="102" t="s">
        <v>2</v>
      </c>
      <c r="G4" s="102" t="s">
        <v>3</v>
      </c>
      <c r="H4" s="102" t="s">
        <v>5</v>
      </c>
      <c r="I4" s="102" t="s">
        <v>6</v>
      </c>
      <c r="J4" s="102" t="s">
        <v>132</v>
      </c>
      <c r="K4" s="102" t="s">
        <v>9</v>
      </c>
      <c r="L4" s="213" t="s">
        <v>51</v>
      </c>
    </row>
    <row r="5" spans="1:12" s="77" customFormat="1" ht="24.75" customHeight="1">
      <c r="A5" s="207"/>
      <c r="B5" s="207"/>
      <c r="C5" s="207"/>
      <c r="D5" s="207"/>
      <c r="E5" s="207"/>
      <c r="F5" s="207"/>
      <c r="G5" s="207"/>
      <c r="H5" s="207"/>
      <c r="I5" s="207"/>
      <c r="J5" s="208"/>
      <c r="K5" s="209"/>
      <c r="L5" s="210"/>
    </row>
    <row r="6" spans="1:12" s="77" customFormat="1" ht="24.75" customHeight="1">
      <c r="A6" s="200"/>
      <c r="B6" s="200"/>
      <c r="C6" s="200"/>
      <c r="D6" s="200"/>
      <c r="E6" s="200"/>
      <c r="F6" s="200"/>
      <c r="G6" s="200"/>
      <c r="H6" s="200"/>
      <c r="I6" s="200"/>
      <c r="J6" s="201"/>
      <c r="K6" s="202"/>
      <c r="L6" s="203"/>
    </row>
    <row r="7" spans="1:12" s="77" customFormat="1" ht="24.75" customHeight="1">
      <c r="A7" s="204"/>
      <c r="B7" s="204"/>
      <c r="C7" s="204"/>
      <c r="D7" s="204"/>
      <c r="E7" s="204"/>
      <c r="F7" s="200"/>
      <c r="G7" s="200"/>
      <c r="H7" s="200"/>
      <c r="I7" s="200"/>
      <c r="J7" s="201"/>
      <c r="K7" s="202"/>
      <c r="L7" s="200"/>
    </row>
    <row r="8" spans="1:12" s="77" customFormat="1" ht="24.75" customHeight="1">
      <c r="A8" s="205"/>
      <c r="B8" s="205"/>
      <c r="C8" s="205"/>
      <c r="D8" s="205"/>
      <c r="E8" s="205"/>
      <c r="F8" s="200"/>
      <c r="G8" s="200"/>
      <c r="H8" s="200"/>
      <c r="I8" s="200"/>
      <c r="J8" s="201"/>
      <c r="K8" s="202"/>
      <c r="L8" s="200"/>
    </row>
    <row r="9" spans="1:12" s="77" customFormat="1" ht="24.75" customHeight="1">
      <c r="A9" s="206"/>
      <c r="B9" s="206"/>
      <c r="C9" s="206"/>
      <c r="D9" s="206"/>
      <c r="E9" s="206"/>
      <c r="F9" s="200"/>
      <c r="G9" s="200"/>
      <c r="H9" s="200"/>
      <c r="I9" s="200"/>
      <c r="J9" s="201"/>
      <c r="K9" s="202"/>
      <c r="L9" s="200"/>
    </row>
    <row r="10" spans="1:12" s="77" customFormat="1" ht="24.75" customHeight="1">
      <c r="A10" s="205"/>
      <c r="B10" s="205"/>
      <c r="C10" s="205"/>
      <c r="D10" s="205"/>
      <c r="E10" s="205"/>
      <c r="F10" s="200"/>
      <c r="G10" s="200"/>
      <c r="H10" s="200"/>
      <c r="I10" s="200"/>
      <c r="J10" s="201"/>
      <c r="K10" s="202"/>
      <c r="L10" s="200"/>
    </row>
    <row r="11" spans="1:12" s="77" customFormat="1" ht="24.75" customHeight="1">
      <c r="A11" s="201"/>
      <c r="B11" s="201"/>
      <c r="C11" s="201"/>
      <c r="D11" s="201"/>
      <c r="E11" s="201"/>
      <c r="F11" s="200"/>
      <c r="G11" s="200"/>
      <c r="H11" s="200"/>
      <c r="I11" s="200"/>
      <c r="J11" s="201"/>
      <c r="K11" s="202"/>
      <c r="L11" s="200"/>
    </row>
    <row r="12" spans="1:12" s="77" customFormat="1" ht="24.75" customHeight="1" thickBot="1">
      <c r="A12" s="214"/>
      <c r="B12" s="214"/>
      <c r="C12" s="214"/>
      <c r="D12" s="214"/>
      <c r="E12" s="214"/>
      <c r="F12" s="215"/>
      <c r="G12" s="215"/>
      <c r="H12" s="215"/>
      <c r="I12" s="215"/>
      <c r="J12" s="214"/>
      <c r="K12" s="216"/>
      <c r="L12" s="215"/>
    </row>
    <row r="13" spans="1:12" s="77" customFormat="1" ht="24.75" customHeight="1" thickBot="1">
      <c r="A13" s="252" t="s">
        <v>63</v>
      </c>
      <c r="B13" s="253"/>
      <c r="C13" s="253"/>
      <c r="D13" s="253"/>
      <c r="E13" s="253"/>
      <c r="F13" s="253"/>
      <c r="G13" s="253"/>
      <c r="H13" s="253"/>
      <c r="I13" s="253"/>
      <c r="J13" s="254"/>
      <c r="K13" s="199">
        <f>SUM(K5:K12)</f>
        <v>0</v>
      </c>
      <c r="L13" s="217"/>
    </row>
    <row r="14" spans="5:12" s="77" customFormat="1" ht="24.75" customHeight="1">
      <c r="E14" s="189"/>
      <c r="F14" s="144"/>
      <c r="G14" s="144"/>
      <c r="H14" s="144"/>
      <c r="I14" s="144"/>
      <c r="J14" s="144"/>
      <c r="K14" s="146"/>
      <c r="L14" s="136"/>
    </row>
    <row r="15" s="79" customFormat="1" ht="24.75" customHeight="1">
      <c r="A15" s="79" t="s">
        <v>138</v>
      </c>
    </row>
    <row r="16" s="79" customFormat="1" ht="24.75" customHeight="1">
      <c r="A16" s="79" t="s">
        <v>66</v>
      </c>
    </row>
    <row r="17" s="79" customFormat="1" ht="24.75" customHeight="1">
      <c r="A17" s="79" t="s">
        <v>53</v>
      </c>
    </row>
    <row r="18" s="79" customFormat="1" ht="24.75" customHeight="1">
      <c r="A18" s="79" t="s">
        <v>126</v>
      </c>
    </row>
    <row r="19" spans="1:8" s="141" customFormat="1" ht="24.75" customHeight="1">
      <c r="A19" s="79" t="s">
        <v>80</v>
      </c>
      <c r="B19" s="219"/>
      <c r="C19" s="219"/>
      <c r="D19" s="219"/>
      <c r="E19" s="219"/>
      <c r="F19" s="219"/>
      <c r="G19" s="219"/>
      <c r="H19" s="219"/>
    </row>
    <row r="20" spans="1:8" s="79" customFormat="1" ht="24.75" customHeight="1">
      <c r="A20" s="79" t="s">
        <v>157</v>
      </c>
      <c r="B20" s="219"/>
      <c r="C20" s="219"/>
      <c r="D20" s="219"/>
      <c r="E20" s="219"/>
      <c r="F20" s="219"/>
      <c r="G20" s="219"/>
      <c r="H20" s="219"/>
    </row>
    <row r="21" spans="1:8" s="28" customFormat="1" ht="24.75" customHeight="1">
      <c r="A21" s="79" t="s">
        <v>158</v>
      </c>
      <c r="B21" s="219"/>
      <c r="C21" s="219"/>
      <c r="D21" s="219"/>
      <c r="E21" s="219"/>
      <c r="F21" s="219"/>
      <c r="G21" s="219"/>
      <c r="H21" s="219"/>
    </row>
    <row r="22" spans="1:8" s="28" customFormat="1" ht="24.75" customHeight="1">
      <c r="A22" s="79" t="s">
        <v>70</v>
      </c>
      <c r="B22" s="219"/>
      <c r="C22" s="219"/>
      <c r="D22" s="219"/>
      <c r="E22" s="219"/>
      <c r="F22" s="219"/>
      <c r="G22" s="219"/>
      <c r="H22" s="219"/>
    </row>
    <row r="23" spans="1:8" s="28" customFormat="1" ht="24.75" customHeight="1">
      <c r="A23" s="79" t="s">
        <v>69</v>
      </c>
      <c r="B23" s="219"/>
      <c r="C23" s="219"/>
      <c r="D23" s="219"/>
      <c r="E23" s="219"/>
      <c r="F23" s="219"/>
      <c r="G23" s="219"/>
      <c r="H23" s="219"/>
    </row>
    <row r="24" spans="1:8" s="28" customFormat="1" ht="24.75" customHeight="1">
      <c r="A24" s="79" t="s">
        <v>159</v>
      </c>
      <c r="B24" s="219"/>
      <c r="C24" s="219"/>
      <c r="D24" s="219"/>
      <c r="E24" s="219"/>
      <c r="F24" s="219"/>
      <c r="G24" s="219"/>
      <c r="H24" s="219"/>
    </row>
  </sheetData>
  <sheetProtection/>
  <mergeCells count="3">
    <mergeCell ref="A1:L1"/>
    <mergeCell ref="A2:L2"/>
    <mergeCell ref="A13:J1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L31"/>
  <sheetViews>
    <sheetView zoomScale="75" zoomScaleNormal="75" zoomScaleSheetLayoutView="70" zoomScalePageLayoutView="0" workbookViewId="0" topLeftCell="A1">
      <selection activeCell="A3" sqref="A3"/>
    </sheetView>
  </sheetViews>
  <sheetFormatPr defaultColWidth="9.00390625" defaultRowHeight="15.75"/>
  <cols>
    <col min="1" max="5" width="17.625" style="18" customWidth="1"/>
    <col min="6" max="6" width="18.25390625" style="18" customWidth="1"/>
    <col min="7" max="7" width="22.00390625" style="18" customWidth="1"/>
    <col min="8" max="8" width="18.75390625" style="18" customWidth="1"/>
    <col min="9" max="9" width="20.75390625" style="18" customWidth="1"/>
    <col min="10" max="10" width="32.625" style="18" customWidth="1"/>
    <col min="11" max="12" width="17.625" style="18" customWidth="1"/>
    <col min="13" max="16384" width="9.00390625" style="18" customWidth="1"/>
  </cols>
  <sheetData>
    <row r="1" spans="1:12" s="77" customFormat="1" ht="30" customHeight="1">
      <c r="A1" s="247" t="str">
        <f>'計畫經費彙總表(結案)'!A1:O1</f>
        <v>××股份有限公司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2" s="77" customFormat="1" ht="30" customHeight="1">
      <c r="A2" s="247" t="s">
        <v>170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</row>
    <row r="3" spans="1:12" s="77" customFormat="1" ht="30" customHeight="1" thickBot="1">
      <c r="A3" s="149"/>
      <c r="C3" s="150"/>
      <c r="E3" s="151"/>
      <c r="F3" s="151"/>
      <c r="G3" s="151"/>
      <c r="H3" s="151"/>
      <c r="I3" s="151"/>
      <c r="J3" s="151"/>
      <c r="K3" s="152"/>
      <c r="L3" s="152" t="s">
        <v>12</v>
      </c>
    </row>
    <row r="4" spans="1:12" s="115" customFormat="1" ht="57" customHeight="1" thickBot="1">
      <c r="A4" s="211" t="s">
        <v>140</v>
      </c>
      <c r="B4" s="212" t="s">
        <v>134</v>
      </c>
      <c r="C4" s="212" t="s">
        <v>135</v>
      </c>
      <c r="D4" s="212" t="s">
        <v>137</v>
      </c>
      <c r="E4" s="212" t="s">
        <v>136</v>
      </c>
      <c r="F4" s="102" t="s">
        <v>2</v>
      </c>
      <c r="G4" s="102" t="s">
        <v>3</v>
      </c>
      <c r="H4" s="102" t="s">
        <v>5</v>
      </c>
      <c r="I4" s="102" t="s">
        <v>6</v>
      </c>
      <c r="J4" s="102" t="s">
        <v>64</v>
      </c>
      <c r="K4" s="102" t="s">
        <v>9</v>
      </c>
      <c r="L4" s="213" t="s">
        <v>51</v>
      </c>
    </row>
    <row r="5" spans="1:12" s="77" customFormat="1" ht="24.75" customHeight="1">
      <c r="A5" s="207"/>
      <c r="B5" s="207"/>
      <c r="C5" s="207"/>
      <c r="D5" s="207"/>
      <c r="E5" s="207"/>
      <c r="F5" s="207"/>
      <c r="G5" s="207"/>
      <c r="H5" s="207"/>
      <c r="I5" s="207"/>
      <c r="J5" s="208"/>
      <c r="K5" s="209"/>
      <c r="L5" s="210"/>
    </row>
    <row r="6" spans="1:12" s="77" customFormat="1" ht="24.75" customHeight="1">
      <c r="A6" s="200"/>
      <c r="B6" s="200"/>
      <c r="C6" s="200"/>
      <c r="D6" s="200"/>
      <c r="E6" s="200"/>
      <c r="F6" s="200"/>
      <c r="G6" s="200"/>
      <c r="H6" s="200"/>
      <c r="I6" s="200"/>
      <c r="J6" s="201"/>
      <c r="K6" s="202"/>
      <c r="L6" s="203"/>
    </row>
    <row r="7" spans="1:12" s="77" customFormat="1" ht="24.75" customHeight="1">
      <c r="A7" s="204"/>
      <c r="B7" s="204"/>
      <c r="C7" s="204"/>
      <c r="D7" s="204"/>
      <c r="E7" s="204"/>
      <c r="F7" s="200"/>
      <c r="G7" s="200"/>
      <c r="H7" s="200"/>
      <c r="I7" s="200"/>
      <c r="J7" s="201"/>
      <c r="K7" s="202"/>
      <c r="L7" s="200"/>
    </row>
    <row r="8" spans="1:12" s="77" customFormat="1" ht="24.75" customHeight="1">
      <c r="A8" s="205"/>
      <c r="B8" s="205"/>
      <c r="C8" s="205"/>
      <c r="D8" s="205"/>
      <c r="E8" s="205"/>
      <c r="F8" s="200"/>
      <c r="G8" s="200"/>
      <c r="H8" s="200"/>
      <c r="I8" s="200"/>
      <c r="J8" s="201"/>
      <c r="K8" s="202"/>
      <c r="L8" s="200"/>
    </row>
    <row r="9" spans="1:12" s="77" customFormat="1" ht="24.75" customHeight="1">
      <c r="A9" s="206"/>
      <c r="B9" s="206"/>
      <c r="C9" s="206"/>
      <c r="D9" s="206"/>
      <c r="E9" s="206"/>
      <c r="F9" s="200"/>
      <c r="G9" s="200"/>
      <c r="H9" s="200"/>
      <c r="I9" s="200"/>
      <c r="J9" s="201"/>
      <c r="K9" s="202"/>
      <c r="L9" s="200"/>
    </row>
    <row r="10" spans="1:12" s="77" customFormat="1" ht="24.75" customHeight="1">
      <c r="A10" s="205"/>
      <c r="B10" s="205"/>
      <c r="C10" s="205"/>
      <c r="D10" s="205"/>
      <c r="E10" s="205"/>
      <c r="F10" s="200"/>
      <c r="G10" s="200"/>
      <c r="H10" s="200"/>
      <c r="I10" s="200"/>
      <c r="J10" s="201"/>
      <c r="K10" s="202"/>
      <c r="L10" s="200"/>
    </row>
    <row r="11" spans="1:12" s="77" customFormat="1" ht="24.75" customHeight="1">
      <c r="A11" s="201"/>
      <c r="B11" s="201"/>
      <c r="C11" s="201"/>
      <c r="D11" s="201"/>
      <c r="E11" s="201"/>
      <c r="F11" s="200"/>
      <c r="G11" s="200"/>
      <c r="H11" s="200"/>
      <c r="I11" s="200"/>
      <c r="J11" s="201"/>
      <c r="K11" s="202"/>
      <c r="L11" s="200"/>
    </row>
    <row r="12" spans="1:12" s="77" customFormat="1" ht="24.75" customHeight="1" thickBot="1">
      <c r="A12" s="214"/>
      <c r="B12" s="214"/>
      <c r="C12" s="214"/>
      <c r="D12" s="214"/>
      <c r="E12" s="214"/>
      <c r="F12" s="215"/>
      <c r="G12" s="215"/>
      <c r="H12" s="215"/>
      <c r="I12" s="215"/>
      <c r="J12" s="214"/>
      <c r="K12" s="216"/>
      <c r="L12" s="215"/>
    </row>
    <row r="13" spans="1:12" s="77" customFormat="1" ht="24.75" customHeight="1" thickBot="1">
      <c r="A13" s="252" t="s">
        <v>63</v>
      </c>
      <c r="B13" s="253"/>
      <c r="C13" s="253"/>
      <c r="D13" s="253"/>
      <c r="E13" s="253"/>
      <c r="F13" s="253"/>
      <c r="G13" s="253"/>
      <c r="H13" s="253"/>
      <c r="I13" s="253"/>
      <c r="J13" s="254"/>
      <c r="K13" s="199">
        <f>SUM(K5:K12)</f>
        <v>0</v>
      </c>
      <c r="L13" s="217"/>
    </row>
    <row r="14" spans="1:12" s="77" customFormat="1" ht="24.75" customHeight="1">
      <c r="A14" s="189"/>
      <c r="B14" s="144"/>
      <c r="C14" s="144"/>
      <c r="D14" s="144"/>
      <c r="E14" s="144"/>
      <c r="F14" s="144"/>
      <c r="G14" s="144"/>
      <c r="H14" s="144"/>
      <c r="I14" s="144"/>
      <c r="J14" s="144"/>
      <c r="K14" s="146"/>
      <c r="L14" s="136"/>
    </row>
    <row r="15" s="79" customFormat="1" ht="24.75" customHeight="1">
      <c r="A15" s="79" t="s">
        <v>125</v>
      </c>
    </row>
    <row r="16" s="79" customFormat="1" ht="24.75" customHeight="1">
      <c r="A16" s="79" t="s">
        <v>66</v>
      </c>
    </row>
    <row r="17" s="79" customFormat="1" ht="24.75" customHeight="1">
      <c r="A17" s="79" t="s">
        <v>53</v>
      </c>
    </row>
    <row r="18" s="79" customFormat="1" ht="24.75" customHeight="1">
      <c r="A18" s="79" t="s">
        <v>126</v>
      </c>
    </row>
    <row r="19" spans="1:12" s="141" customFormat="1" ht="24.75" customHeight="1">
      <c r="A19" s="251" t="s">
        <v>80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</row>
    <row r="20" spans="1:12" s="79" customFormat="1" ht="24.75" customHeight="1">
      <c r="A20" s="251" t="s">
        <v>127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</row>
    <row r="21" spans="1:12" s="28" customFormat="1" ht="24.75" customHeight="1">
      <c r="A21" s="251" t="s">
        <v>68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</row>
    <row r="22" spans="1:12" s="28" customFormat="1" ht="24.75" customHeight="1">
      <c r="A22" s="251" t="s">
        <v>70</v>
      </c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</row>
    <row r="23" spans="1:12" s="28" customFormat="1" ht="24.75" customHeight="1">
      <c r="A23" s="251" t="s">
        <v>69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</row>
    <row r="24" spans="1:12" s="28" customFormat="1" ht="24.75" customHeight="1">
      <c r="A24" s="251" t="s">
        <v>160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</row>
    <row r="25" spans="3:4" ht="15.75">
      <c r="C25" s="19"/>
      <c r="D25" s="19"/>
    </row>
    <row r="26" spans="3:4" ht="15.75">
      <c r="C26" s="19"/>
      <c r="D26" s="19"/>
    </row>
    <row r="27" spans="3:4" ht="15.75">
      <c r="C27" s="19"/>
      <c r="D27" s="19"/>
    </row>
    <row r="28" spans="3:4" ht="15.75">
      <c r="C28" s="19"/>
      <c r="D28" s="19"/>
    </row>
    <row r="29" spans="3:4" ht="15.75">
      <c r="C29" s="19"/>
      <c r="D29" s="19"/>
    </row>
    <row r="30" spans="3:4" ht="15.75">
      <c r="C30" s="19"/>
      <c r="D30" s="19"/>
    </row>
    <row r="31" spans="3:4" ht="15.75">
      <c r="C31" s="19"/>
      <c r="D31" s="19"/>
    </row>
  </sheetData>
  <sheetProtection/>
  <mergeCells count="9">
    <mergeCell ref="A22:L22"/>
    <mergeCell ref="A23:L23"/>
    <mergeCell ref="A24:L24"/>
    <mergeCell ref="A1:L1"/>
    <mergeCell ref="A2:L2"/>
    <mergeCell ref="A13:J13"/>
    <mergeCell ref="A19:L19"/>
    <mergeCell ref="A20:L20"/>
    <mergeCell ref="A21:L21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DK25"/>
  <sheetViews>
    <sheetView zoomScale="75" zoomScaleNormal="75" zoomScaleSheetLayoutView="55" zoomScalePageLayoutView="0" workbookViewId="0" topLeftCell="A1">
      <selection activeCell="G7" sqref="G7"/>
    </sheetView>
  </sheetViews>
  <sheetFormatPr defaultColWidth="9.00390625" defaultRowHeight="15.75"/>
  <cols>
    <col min="1" max="6" width="17.625" style="77" customWidth="1"/>
    <col min="7" max="7" width="21.25390625" style="127" customWidth="1"/>
    <col min="8" max="10" width="17.625" style="77" customWidth="1"/>
    <col min="11" max="11" width="22.125" style="77" customWidth="1"/>
    <col min="12" max="16384" width="9.00390625" style="77" customWidth="1"/>
  </cols>
  <sheetData>
    <row r="1" spans="1:12" ht="30" customHeight="1">
      <c r="A1" s="247" t="str">
        <f>'[1]計畫經費彙總表(期中)'!A1:K1</f>
        <v>××股份有限公司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45"/>
    </row>
    <row r="2" spans="1:11" ht="30" customHeight="1">
      <c r="A2" s="247" t="s">
        <v>171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1:11" ht="30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82" t="s">
        <v>12</v>
      </c>
    </row>
    <row r="4" spans="1:11" s="115" customFormat="1" ht="75.75" customHeight="1" thickBot="1">
      <c r="A4" s="256" t="s">
        <v>172</v>
      </c>
      <c r="B4" s="41" t="s">
        <v>99</v>
      </c>
      <c r="C4" s="41" t="s">
        <v>100</v>
      </c>
      <c r="D4" s="41" t="s">
        <v>101</v>
      </c>
      <c r="E4" s="41" t="s">
        <v>109</v>
      </c>
      <c r="F4" s="41" t="s">
        <v>96</v>
      </c>
      <c r="G4" s="41" t="s">
        <v>111</v>
      </c>
      <c r="H4" s="41" t="s">
        <v>110</v>
      </c>
      <c r="I4" s="41" t="s">
        <v>97</v>
      </c>
      <c r="J4" s="41" t="s">
        <v>108</v>
      </c>
      <c r="K4" s="42" t="s">
        <v>98</v>
      </c>
    </row>
    <row r="5" spans="1:11" s="115" customFormat="1" ht="49.5" customHeight="1" thickBot="1">
      <c r="A5" s="257"/>
      <c r="B5" s="118" t="s">
        <v>90</v>
      </c>
      <c r="C5" s="118" t="s">
        <v>91</v>
      </c>
      <c r="D5" s="118" t="s">
        <v>92</v>
      </c>
      <c r="E5" s="118" t="s">
        <v>93</v>
      </c>
      <c r="F5" s="118" t="s">
        <v>173</v>
      </c>
      <c r="G5" s="118" t="s">
        <v>174</v>
      </c>
      <c r="H5" s="118" t="s">
        <v>94</v>
      </c>
      <c r="I5" s="118" t="s">
        <v>175</v>
      </c>
      <c r="J5" s="118" t="s">
        <v>95</v>
      </c>
      <c r="K5" s="119" t="s">
        <v>129</v>
      </c>
    </row>
    <row r="6" spans="1:11" s="120" customFormat="1" ht="24">
      <c r="A6" s="116"/>
      <c r="B6" s="117"/>
      <c r="C6" s="118"/>
      <c r="D6" s="117"/>
      <c r="E6" s="117"/>
      <c r="F6" s="117"/>
      <c r="G6" s="117"/>
      <c r="H6" s="117"/>
      <c r="I6" s="118"/>
      <c r="J6" s="117"/>
      <c r="K6" s="119"/>
    </row>
    <row r="7" spans="1:11" ht="24">
      <c r="A7" s="90" t="s">
        <v>32</v>
      </c>
      <c r="B7" s="121">
        <v>0</v>
      </c>
      <c r="C7" s="121">
        <v>0</v>
      </c>
      <c r="D7" s="121">
        <v>0</v>
      </c>
      <c r="E7" s="121">
        <v>0</v>
      </c>
      <c r="F7" s="123">
        <f>SUM(B7:E7)</f>
        <v>0</v>
      </c>
      <c r="G7" s="122">
        <f>'工時記錄表(第7月-按月新增)'!AI5</f>
        <v>0</v>
      </c>
      <c r="H7" s="121">
        <v>0</v>
      </c>
      <c r="I7" s="123">
        <f>ROUND(F7*G7,0)+H7</f>
        <v>0</v>
      </c>
      <c r="J7" s="121"/>
      <c r="K7" s="124">
        <f aca="true" t="shared" si="0" ref="K7:K12">SUM(I7:J7)</f>
        <v>0</v>
      </c>
    </row>
    <row r="8" spans="1:11" ht="24">
      <c r="A8" s="90" t="s">
        <v>33</v>
      </c>
      <c r="B8" s="121">
        <v>0</v>
      </c>
      <c r="C8" s="121">
        <v>0</v>
      </c>
      <c r="D8" s="121">
        <v>0</v>
      </c>
      <c r="E8" s="121">
        <v>0</v>
      </c>
      <c r="F8" s="123">
        <f>SUM(B8:E8)</f>
        <v>0</v>
      </c>
      <c r="G8" s="122">
        <f>'工時記錄表(第7月-按月新增)'!AI6</f>
        <v>0</v>
      </c>
      <c r="H8" s="121">
        <v>0</v>
      </c>
      <c r="I8" s="123">
        <f>ROUND(F8*G8,0)+H8</f>
        <v>0</v>
      </c>
      <c r="J8" s="121"/>
      <c r="K8" s="124">
        <f t="shared" si="0"/>
        <v>0</v>
      </c>
    </row>
    <row r="9" spans="1:11" ht="24">
      <c r="A9" s="90" t="s">
        <v>57</v>
      </c>
      <c r="B9" s="121">
        <v>0</v>
      </c>
      <c r="C9" s="121">
        <v>0</v>
      </c>
      <c r="D9" s="121">
        <v>0</v>
      </c>
      <c r="E9" s="121">
        <v>0</v>
      </c>
      <c r="F9" s="123">
        <f>SUM(B9:E9)</f>
        <v>0</v>
      </c>
      <c r="G9" s="122">
        <f>'工時記錄表(第7月-按月新增)'!AI7</f>
        <v>0</v>
      </c>
      <c r="H9" s="121">
        <v>0</v>
      </c>
      <c r="I9" s="123">
        <f>ROUND(F9*G9,0)+H9</f>
        <v>0</v>
      </c>
      <c r="J9" s="121"/>
      <c r="K9" s="124">
        <f t="shared" si="0"/>
        <v>0</v>
      </c>
    </row>
    <row r="10" spans="1:11" ht="24">
      <c r="A10" s="90" t="s">
        <v>58</v>
      </c>
      <c r="B10" s="125">
        <v>0</v>
      </c>
      <c r="C10" s="121">
        <v>0</v>
      </c>
      <c r="D10" s="121">
        <v>0</v>
      </c>
      <c r="E10" s="121">
        <v>0</v>
      </c>
      <c r="F10" s="123">
        <f>SUM(B10:E10)</f>
        <v>0</v>
      </c>
      <c r="G10" s="122">
        <f>'工時記錄表(第7月-按月新增)'!AI8</f>
        <v>0</v>
      </c>
      <c r="H10" s="121">
        <v>0</v>
      </c>
      <c r="I10" s="123">
        <f>ROUND(F10*G10,0)+H10</f>
        <v>0</v>
      </c>
      <c r="J10" s="121"/>
      <c r="K10" s="124">
        <f t="shared" si="0"/>
        <v>0</v>
      </c>
    </row>
    <row r="11" spans="1:11" ht="24">
      <c r="A11" s="90" t="s">
        <v>131</v>
      </c>
      <c r="B11" s="125"/>
      <c r="C11" s="125"/>
      <c r="D11" s="125"/>
      <c r="E11" s="125"/>
      <c r="F11" s="123">
        <f>SUM(B11:E11)</f>
        <v>0</v>
      </c>
      <c r="G11" s="122"/>
      <c r="H11" s="125"/>
      <c r="I11" s="123">
        <f>ROUND(F11*G11,0)+H11</f>
        <v>0</v>
      </c>
      <c r="J11" s="121"/>
      <c r="K11" s="124">
        <f t="shared" si="0"/>
        <v>0</v>
      </c>
    </row>
    <row r="12" spans="1:11" ht="24">
      <c r="A12" s="126"/>
      <c r="B12" s="125"/>
      <c r="C12" s="125"/>
      <c r="D12" s="125"/>
      <c r="E12" s="125"/>
      <c r="F12" s="123">
        <f>SUM(B12:E12)</f>
        <v>0</v>
      </c>
      <c r="G12" s="122"/>
      <c r="H12" s="125"/>
      <c r="I12" s="123">
        <f>ROUND(F12*G12,0)+H12</f>
        <v>0</v>
      </c>
      <c r="J12" s="121"/>
      <c r="K12" s="124">
        <f t="shared" si="0"/>
        <v>0</v>
      </c>
    </row>
    <row r="13" spans="1:11" s="127" customFormat="1" ht="24.75" thickBot="1">
      <c r="A13" s="263" t="s">
        <v>56</v>
      </c>
      <c r="B13" s="264">
        <f>SUM(B7:B12)</f>
        <v>0</v>
      </c>
      <c r="C13" s="264">
        <f aca="true" t="shared" si="1" ref="C13:K13">SUM(C7:C12)</f>
        <v>0</v>
      </c>
      <c r="D13" s="264">
        <f t="shared" si="1"/>
        <v>0</v>
      </c>
      <c r="E13" s="264">
        <f>SUM(E7:E12)</f>
        <v>0</v>
      </c>
      <c r="F13" s="264">
        <f t="shared" si="1"/>
        <v>0</v>
      </c>
      <c r="G13" s="265">
        <f t="shared" si="1"/>
        <v>0</v>
      </c>
      <c r="H13" s="264">
        <f>SUM(H7:H12)</f>
        <v>0</v>
      </c>
      <c r="I13" s="264">
        <f t="shared" si="1"/>
        <v>0</v>
      </c>
      <c r="J13" s="264">
        <f>SUM(J7:J12)</f>
        <v>0</v>
      </c>
      <c r="K13" s="266">
        <f t="shared" si="1"/>
        <v>0</v>
      </c>
    </row>
    <row r="14" spans="1:11" s="127" customFormat="1" ht="24.75" customHeight="1">
      <c r="A14" s="44"/>
      <c r="B14" s="261"/>
      <c r="C14" s="261"/>
      <c r="D14" s="261"/>
      <c r="E14" s="261"/>
      <c r="F14" s="261"/>
      <c r="G14" s="261"/>
      <c r="H14" s="261"/>
      <c r="I14" s="261"/>
      <c r="J14" s="261"/>
      <c r="K14" s="261"/>
    </row>
    <row r="15" spans="1:11" s="130" customFormat="1" ht="24.75" customHeight="1">
      <c r="A15" s="79" t="s">
        <v>71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</row>
    <row r="16" spans="1:11" s="220" customFormat="1" ht="24.75" customHeight="1">
      <c r="A16" s="79" t="s">
        <v>50</v>
      </c>
      <c r="B16" s="79"/>
      <c r="C16" s="79"/>
      <c r="D16" s="79"/>
      <c r="E16" s="79"/>
      <c r="F16" s="79"/>
      <c r="G16" s="130"/>
      <c r="H16" s="79"/>
      <c r="I16" s="131"/>
      <c r="J16" s="131"/>
      <c r="K16" s="131"/>
    </row>
    <row r="17" spans="1:11" s="130" customFormat="1" ht="24.75" customHeight="1">
      <c r="A17" s="78" t="s">
        <v>73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</row>
    <row r="18" spans="1:11" s="220" customFormat="1" ht="24.75" customHeight="1">
      <c r="A18" s="79" t="s">
        <v>76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1:11" s="220" customFormat="1" ht="24.75" customHeight="1">
      <c r="A19" s="79" t="s">
        <v>161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1:11" s="220" customFormat="1" ht="24.75" customHeight="1">
      <c r="A20" s="79" t="s">
        <v>72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1:11" s="220" customFormat="1" ht="24.75" customHeight="1">
      <c r="A21" s="79" t="s">
        <v>75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pans="1:11" s="220" customFormat="1" ht="24.75" customHeight="1">
      <c r="A22" s="79" t="s">
        <v>74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1:11" s="33" customFormat="1" ht="24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1:115" ht="24">
      <c r="A24" s="112"/>
      <c r="D24" s="113"/>
      <c r="E24" s="113"/>
      <c r="F24" s="113"/>
      <c r="G24" s="132"/>
      <c r="H24" s="113"/>
      <c r="I24" s="133"/>
      <c r="J24" s="134"/>
      <c r="K24" s="134"/>
      <c r="M24" s="114"/>
      <c r="X24" s="135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</row>
    <row r="25" ht="24">
      <c r="C25" s="43"/>
    </row>
  </sheetData>
  <sheetProtection/>
  <mergeCells count="3">
    <mergeCell ref="A2:K2"/>
    <mergeCell ref="A4:A5"/>
    <mergeCell ref="A1:K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DL41"/>
  <sheetViews>
    <sheetView zoomScaleSheetLayoutView="100" zoomScalePageLayoutView="0" workbookViewId="0" topLeftCell="A1">
      <selection activeCell="AH5" sqref="AH5:AH8"/>
    </sheetView>
  </sheetViews>
  <sheetFormatPr defaultColWidth="9.00390625" defaultRowHeight="15.75"/>
  <cols>
    <col min="1" max="1" width="10.625" style="99" customWidth="1"/>
    <col min="2" max="2" width="3.125" style="18" customWidth="1"/>
    <col min="3" max="3" width="2.75390625" style="18" customWidth="1"/>
    <col min="4" max="4" width="3.75390625" style="18" customWidth="1"/>
    <col min="5" max="5" width="3.00390625" style="18" customWidth="1"/>
    <col min="6" max="6" width="3.125" style="18" customWidth="1"/>
    <col min="7" max="7" width="3.00390625" style="18" customWidth="1"/>
    <col min="8" max="8" width="3.625" style="18" customWidth="1"/>
    <col min="9" max="9" width="3.75390625" style="18" customWidth="1"/>
    <col min="10" max="10" width="3.00390625" style="18" customWidth="1"/>
    <col min="11" max="12" width="2.75390625" style="18" customWidth="1"/>
    <col min="13" max="18" width="3.25390625" style="18" customWidth="1"/>
    <col min="19" max="19" width="4.00390625" style="18" customWidth="1"/>
    <col min="20" max="32" width="3.25390625" style="18" customWidth="1"/>
    <col min="33" max="33" width="4.125" style="18" customWidth="1"/>
    <col min="34" max="34" width="5.25390625" style="18" customWidth="1"/>
    <col min="35" max="35" width="5.125" style="18" customWidth="1"/>
    <col min="36" max="36" width="12.625" style="46" customWidth="1"/>
    <col min="37" max="116" width="9.00390625" style="46" customWidth="1"/>
    <col min="117" max="16384" width="9.00390625" style="18" customWidth="1"/>
  </cols>
  <sheetData>
    <row r="1" spans="1:116" s="77" customFormat="1" ht="30" customHeight="1">
      <c r="A1" s="247" t="str">
        <f>'計畫經費彙總表(結案)'!A1:O1</f>
        <v>××股份有限公司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</row>
    <row r="2" spans="1:116" s="77" customFormat="1" ht="30" customHeight="1">
      <c r="A2" s="258" t="s">
        <v>128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</row>
    <row r="3" spans="1:116" s="17" customFormat="1" ht="45" customHeight="1">
      <c r="A3" s="11" t="s">
        <v>10</v>
      </c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5">
        <v>16</v>
      </c>
      <c r="R3" s="15">
        <v>17</v>
      </c>
      <c r="S3" s="15">
        <v>18</v>
      </c>
      <c r="T3" s="15">
        <v>19</v>
      </c>
      <c r="U3" s="15">
        <v>20</v>
      </c>
      <c r="V3" s="15">
        <v>21</v>
      </c>
      <c r="W3" s="15">
        <v>22</v>
      </c>
      <c r="X3" s="15">
        <v>23</v>
      </c>
      <c r="Y3" s="15">
        <v>24</v>
      </c>
      <c r="Z3" s="15">
        <v>25</v>
      </c>
      <c r="AA3" s="15">
        <v>26</v>
      </c>
      <c r="AB3" s="15">
        <v>27</v>
      </c>
      <c r="AC3" s="15">
        <v>28</v>
      </c>
      <c r="AD3" s="15">
        <v>29</v>
      </c>
      <c r="AE3" s="15">
        <v>30</v>
      </c>
      <c r="AF3" s="15">
        <v>31</v>
      </c>
      <c r="AG3" s="11" t="s">
        <v>0</v>
      </c>
      <c r="AH3" s="147" t="s">
        <v>30</v>
      </c>
      <c r="AI3" s="12" t="s">
        <v>11</v>
      </c>
      <c r="AJ3" s="25" t="s">
        <v>13</v>
      </c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</row>
    <row r="4" spans="1:36" s="47" customFormat="1" ht="24.75" customHeight="1">
      <c r="A4" s="96" t="s">
        <v>49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9"/>
      <c r="AH4" s="49"/>
      <c r="AI4" s="50"/>
      <c r="AJ4" s="97"/>
    </row>
    <row r="5" spans="1:36" s="53" customFormat="1" ht="24.75" customHeight="1">
      <c r="A5" s="14" t="s">
        <v>32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8">
        <f>SUM(B5:AF5)</f>
        <v>0</v>
      </c>
      <c r="AH5" s="155">
        <v>160</v>
      </c>
      <c r="AI5" s="52">
        <f>IF((AG5/$AH$5)&gt;1,1,(ROUND(AG5/$AH$5,2)))</f>
        <v>0</v>
      </c>
      <c r="AJ5" s="98"/>
    </row>
    <row r="6" spans="1:36" s="53" customFormat="1" ht="24.75" customHeight="1">
      <c r="A6" s="14" t="s">
        <v>33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8">
        <f>SUM(B6:AF6)</f>
        <v>0</v>
      </c>
      <c r="AH6" s="155">
        <v>160</v>
      </c>
      <c r="AI6" s="52">
        <f>IF((AG6/$AH$5)&gt;1,1,(ROUND(AG6/$AH$5,2)))</f>
        <v>0</v>
      </c>
      <c r="AJ6" s="98"/>
    </row>
    <row r="7" spans="1:36" s="53" customFormat="1" ht="24.75" customHeight="1">
      <c r="A7" s="14" t="s">
        <v>57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8">
        <f>SUM(B7:AF7)</f>
        <v>0</v>
      </c>
      <c r="AH7" s="155">
        <v>160</v>
      </c>
      <c r="AI7" s="52">
        <f>IF((AG7/$AH$5)&gt;1,1,(ROUND(AG7/$AH$5,2)))</f>
        <v>0</v>
      </c>
      <c r="AJ7" s="98"/>
    </row>
    <row r="8" spans="1:36" s="53" customFormat="1" ht="24.75" customHeight="1">
      <c r="A8" s="14" t="s">
        <v>58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8">
        <f>SUM(B8:AF8)</f>
        <v>0</v>
      </c>
      <c r="AH8" s="155">
        <v>160</v>
      </c>
      <c r="AI8" s="52">
        <f>IF((AG8/$AH$5)&gt;1,1,(ROUND(AG8/$AH$5,2)))</f>
        <v>0</v>
      </c>
      <c r="AJ8" s="98"/>
    </row>
    <row r="9" spans="1:36" s="53" customFormat="1" ht="24.75" customHeight="1">
      <c r="A9" s="14" t="s">
        <v>130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52"/>
      <c r="AJ9" s="98"/>
    </row>
    <row r="10" spans="1:36" s="53" customFormat="1" ht="24.75" customHeight="1">
      <c r="A10" s="1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8"/>
      <c r="AH10" s="8"/>
      <c r="AI10" s="52"/>
      <c r="AJ10" s="98"/>
    </row>
    <row r="11" spans="1:36" s="53" customFormat="1" ht="24.75" customHeight="1">
      <c r="A11" s="1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8"/>
      <c r="AH11" s="8"/>
      <c r="AI11" s="52"/>
      <c r="AJ11" s="98"/>
    </row>
    <row r="12" spans="1:116" s="98" customFormat="1" ht="24.75" customHeight="1">
      <c r="A12" s="14" t="s">
        <v>0</v>
      </c>
      <c r="B12" s="8">
        <f aca="true" t="shared" si="0" ref="B12:AG12">SUM(B5:B11)</f>
        <v>0</v>
      </c>
      <c r="C12" s="8">
        <f t="shared" si="0"/>
        <v>0</v>
      </c>
      <c r="D12" s="8">
        <f t="shared" si="0"/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0</v>
      </c>
      <c r="P12" s="8">
        <f t="shared" si="0"/>
        <v>0</v>
      </c>
      <c r="Q12" s="8">
        <f t="shared" si="0"/>
        <v>0</v>
      </c>
      <c r="R12" s="8">
        <f t="shared" si="0"/>
        <v>0</v>
      </c>
      <c r="S12" s="8">
        <f t="shared" si="0"/>
        <v>0</v>
      </c>
      <c r="T12" s="8">
        <f t="shared" si="0"/>
        <v>0</v>
      </c>
      <c r="U12" s="8">
        <f t="shared" si="0"/>
        <v>0</v>
      </c>
      <c r="V12" s="8">
        <f t="shared" si="0"/>
        <v>0</v>
      </c>
      <c r="W12" s="8">
        <f t="shared" si="0"/>
        <v>0</v>
      </c>
      <c r="X12" s="8">
        <f t="shared" si="0"/>
        <v>0</v>
      </c>
      <c r="Y12" s="8">
        <f t="shared" si="0"/>
        <v>0</v>
      </c>
      <c r="Z12" s="8">
        <f t="shared" si="0"/>
        <v>0</v>
      </c>
      <c r="AA12" s="8">
        <f t="shared" si="0"/>
        <v>0</v>
      </c>
      <c r="AB12" s="8">
        <f t="shared" si="0"/>
        <v>0</v>
      </c>
      <c r="AC12" s="8">
        <f t="shared" si="0"/>
        <v>0</v>
      </c>
      <c r="AD12" s="8">
        <f t="shared" si="0"/>
        <v>0</v>
      </c>
      <c r="AE12" s="8">
        <f t="shared" si="0"/>
        <v>0</v>
      </c>
      <c r="AF12" s="8">
        <f t="shared" si="0"/>
        <v>0</v>
      </c>
      <c r="AG12" s="8">
        <f t="shared" si="0"/>
        <v>0</v>
      </c>
      <c r="AH12" s="8"/>
      <c r="AI12" s="52">
        <f>SUM(AI5:AI8)</f>
        <v>0</v>
      </c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</row>
    <row r="13" spans="1:116" s="5" customFormat="1" ht="24.75" customHeight="1">
      <c r="A13" s="13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</row>
    <row r="14" s="180" customFormat="1" ht="24.75" customHeight="1">
      <c r="A14" s="179" t="s">
        <v>102</v>
      </c>
    </row>
    <row r="15" s="180" customFormat="1" ht="24.75" customHeight="1">
      <c r="A15" s="179" t="s">
        <v>103</v>
      </c>
    </row>
    <row r="16" s="180" customFormat="1" ht="24.75" customHeight="1">
      <c r="A16" s="179" t="s">
        <v>105</v>
      </c>
    </row>
    <row r="17" s="180" customFormat="1" ht="24.75" customHeight="1">
      <c r="A17" s="179" t="s">
        <v>104</v>
      </c>
    </row>
    <row r="18" s="180" customFormat="1" ht="24.75" customHeight="1">
      <c r="A18" s="137" t="s">
        <v>162</v>
      </c>
    </row>
    <row r="19" spans="1:24" ht="19.5">
      <c r="A19" s="137" t="s">
        <v>163</v>
      </c>
      <c r="B19" s="33"/>
      <c r="C19" s="2"/>
      <c r="D19" s="33"/>
      <c r="E19" s="33"/>
      <c r="G19" s="34"/>
      <c r="H19" s="33"/>
      <c r="J19" s="33"/>
      <c r="K19" s="33"/>
      <c r="M19" s="3"/>
      <c r="X19" s="4"/>
    </row>
    <row r="20" spans="1:24" ht="17.25">
      <c r="A20" s="26"/>
      <c r="B20" s="33"/>
      <c r="C20" s="2"/>
      <c r="D20" s="33"/>
      <c r="E20" s="33"/>
      <c r="G20" s="34"/>
      <c r="H20" s="33"/>
      <c r="J20" s="33"/>
      <c r="K20" s="33"/>
      <c r="M20" s="3"/>
      <c r="X20" s="4"/>
    </row>
    <row r="21" spans="1:30" s="33" customFormat="1" ht="17.25">
      <c r="A21" s="10"/>
      <c r="E21" s="2"/>
      <c r="I21" s="34"/>
      <c r="S21" s="3"/>
      <c r="AD21" s="4"/>
    </row>
    <row r="23" spans="2:3" ht="15.75">
      <c r="B23" s="19"/>
      <c r="C23" s="19"/>
    </row>
    <row r="24" spans="2:3" ht="15.75">
      <c r="B24" s="19"/>
      <c r="C24" s="19"/>
    </row>
    <row r="25" spans="2:3" ht="15.75">
      <c r="B25" s="19"/>
      <c r="C25" s="19"/>
    </row>
    <row r="26" spans="2:3" ht="15.75">
      <c r="B26" s="19"/>
      <c r="C26" s="19"/>
    </row>
    <row r="27" spans="2:3" ht="15.75">
      <c r="B27" s="19"/>
      <c r="C27" s="19"/>
    </row>
    <row r="28" spans="2:3" ht="15.75">
      <c r="B28" s="19"/>
      <c r="C28" s="19"/>
    </row>
    <row r="29" spans="2:3" ht="15.75">
      <c r="B29" s="19"/>
      <c r="C29" s="19"/>
    </row>
    <row r="30" spans="2:3" ht="15.75">
      <c r="B30" s="19"/>
      <c r="C30" s="19"/>
    </row>
    <row r="31" spans="2:3" ht="15.75">
      <c r="B31" s="19"/>
      <c r="C31" s="19"/>
    </row>
    <row r="32" spans="2:3" ht="15.75">
      <c r="B32" s="19"/>
      <c r="C32" s="19"/>
    </row>
    <row r="33" spans="2:3" ht="15.75">
      <c r="B33" s="19"/>
      <c r="C33" s="19"/>
    </row>
    <row r="34" spans="2:3" ht="15.75">
      <c r="B34" s="19"/>
      <c r="C34" s="19"/>
    </row>
    <row r="35" spans="2:3" ht="15.75">
      <c r="B35" s="19"/>
      <c r="C35" s="19"/>
    </row>
    <row r="36" spans="2:3" ht="15.75">
      <c r="B36" s="19"/>
      <c r="C36" s="19"/>
    </row>
    <row r="37" spans="2:3" ht="15.75">
      <c r="B37" s="19"/>
      <c r="C37" s="19"/>
    </row>
    <row r="38" spans="2:3" ht="15.75">
      <c r="B38" s="19"/>
      <c r="C38" s="19"/>
    </row>
    <row r="39" spans="2:3" ht="15.75">
      <c r="B39" s="19"/>
      <c r="C39" s="19"/>
    </row>
    <row r="40" spans="2:3" ht="15.75">
      <c r="B40" s="19"/>
      <c r="C40" s="19"/>
    </row>
    <row r="41" spans="2:3" ht="15.75">
      <c r="B41" s="19"/>
      <c r="C41" s="19"/>
    </row>
  </sheetData>
  <sheetProtection/>
  <mergeCells count="2">
    <mergeCell ref="A1:AJ1"/>
    <mergeCell ref="A2:AJ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X19"/>
  <sheetViews>
    <sheetView zoomScale="70" zoomScaleNormal="70" zoomScalePageLayoutView="0" workbookViewId="0" topLeftCell="A1">
      <selection activeCell="H17" sqref="H17"/>
    </sheetView>
  </sheetViews>
  <sheetFormatPr defaultColWidth="9.00390625" defaultRowHeight="15.75"/>
  <cols>
    <col min="1" max="11" width="17.625" style="77" customWidth="1"/>
    <col min="12" max="12" width="22.125" style="77" customWidth="1"/>
    <col min="13" max="16384" width="9.00390625" style="77" customWidth="1"/>
  </cols>
  <sheetData>
    <row r="1" spans="1:13" ht="30" customHeight="1">
      <c r="A1" s="247" t="str">
        <f>'人員薪資表(第7月-按月新增)'!A1:K1</f>
        <v>××股份有限公司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ht="30" customHeight="1">
      <c r="A2" s="247" t="s">
        <v>176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ht="30" customHeight="1" thickBot="1">
      <c r="L3" s="152" t="s">
        <v>12</v>
      </c>
    </row>
    <row r="4" spans="3:12" ht="30" customHeight="1" thickBot="1">
      <c r="C4" s="267" t="s">
        <v>177</v>
      </c>
      <c r="D4" s="268"/>
      <c r="E4" s="268"/>
      <c r="F4" s="268"/>
      <c r="G4" s="269"/>
      <c r="H4" s="267" t="s">
        <v>178</v>
      </c>
      <c r="I4" s="268"/>
      <c r="J4" s="268"/>
      <c r="K4" s="269"/>
      <c r="L4" s="152"/>
    </row>
    <row r="5" spans="1:13" s="115" customFormat="1" ht="75.75" customHeight="1" thickBot="1">
      <c r="A5" s="270" t="s">
        <v>172</v>
      </c>
      <c r="B5" s="41" t="s">
        <v>99</v>
      </c>
      <c r="C5" s="41" t="s">
        <v>100</v>
      </c>
      <c r="D5" s="41" t="s">
        <v>101</v>
      </c>
      <c r="E5" s="41" t="s">
        <v>179</v>
      </c>
      <c r="F5" s="41" t="s">
        <v>180</v>
      </c>
      <c r="G5" s="41" t="s">
        <v>181</v>
      </c>
      <c r="H5" s="41" t="s">
        <v>182</v>
      </c>
      <c r="I5" s="41" t="s">
        <v>183</v>
      </c>
      <c r="J5" s="41" t="s">
        <v>184</v>
      </c>
      <c r="K5" s="41" t="s">
        <v>185</v>
      </c>
      <c r="L5" s="42" t="s">
        <v>186</v>
      </c>
      <c r="M5" s="271" t="s">
        <v>187</v>
      </c>
    </row>
    <row r="6" spans="1:13" s="120" customFormat="1" ht="24">
      <c r="A6" s="116"/>
      <c r="B6" s="117"/>
      <c r="C6" s="118"/>
      <c r="D6" s="117"/>
      <c r="E6" s="117"/>
      <c r="F6" s="117"/>
      <c r="G6" s="117"/>
      <c r="H6" s="117"/>
      <c r="I6" s="117"/>
      <c r="J6" s="117"/>
      <c r="K6" s="117"/>
      <c r="L6" s="272"/>
      <c r="M6" s="273"/>
    </row>
    <row r="7" spans="1:13" ht="24">
      <c r="A7" s="90" t="s">
        <v>32</v>
      </c>
      <c r="B7" s="121">
        <f>'人員薪資表(第7月-按月新增)'!B7</f>
        <v>0</v>
      </c>
      <c r="C7" s="121">
        <f>'人員薪資表(第7月-按月新增)'!C7</f>
        <v>0</v>
      </c>
      <c r="D7" s="121">
        <f>'人員薪資表(第7月-按月新增)'!D7</f>
        <v>0</v>
      </c>
      <c r="E7" s="121"/>
      <c r="F7" s="121">
        <f>'人員薪資表(第7月-按月新增)'!H7</f>
        <v>0</v>
      </c>
      <c r="G7" s="121">
        <f>'人員薪資表(第7月-按月新增)'!E7</f>
        <v>0</v>
      </c>
      <c r="H7" s="121"/>
      <c r="I7" s="121"/>
      <c r="J7" s="121"/>
      <c r="K7" s="121"/>
      <c r="L7" s="274">
        <f>SUM(B7:G7)-SUM(H7:K7)</f>
        <v>0</v>
      </c>
      <c r="M7" s="275"/>
    </row>
    <row r="8" spans="1:13" ht="24">
      <c r="A8" s="90" t="s">
        <v>33</v>
      </c>
      <c r="B8" s="121">
        <f>'人員薪資表(第7月-按月新增)'!B8</f>
        <v>0</v>
      </c>
      <c r="C8" s="121">
        <f>'人員薪資表(第7月-按月新增)'!C8</f>
        <v>0</v>
      </c>
      <c r="D8" s="121">
        <f>'人員薪資表(第7月-按月新增)'!D8</f>
        <v>0</v>
      </c>
      <c r="E8" s="121"/>
      <c r="F8" s="121">
        <f>'人員薪資表(第7月-按月新增)'!H8</f>
        <v>0</v>
      </c>
      <c r="G8" s="121">
        <f>'人員薪資表(第7月-按月新增)'!E8</f>
        <v>0</v>
      </c>
      <c r="H8" s="121"/>
      <c r="I8" s="121"/>
      <c r="J8" s="121"/>
      <c r="K8" s="121"/>
      <c r="L8" s="274">
        <f>SUM(B8:G8)-SUM(H8:K8)</f>
        <v>0</v>
      </c>
      <c r="M8" s="275"/>
    </row>
    <row r="9" spans="1:13" ht="24">
      <c r="A9" s="90" t="s">
        <v>57</v>
      </c>
      <c r="B9" s="121">
        <f>'人員薪資表(第7月-按月新增)'!B9</f>
        <v>0</v>
      </c>
      <c r="C9" s="121">
        <f>'人員薪資表(第7月-按月新增)'!C9</f>
        <v>0</v>
      </c>
      <c r="D9" s="121">
        <f>'人員薪資表(第7月-按月新增)'!D9</f>
        <v>0</v>
      </c>
      <c r="E9" s="121"/>
      <c r="F9" s="121">
        <f>'人員薪資表(第7月-按月新增)'!H9</f>
        <v>0</v>
      </c>
      <c r="G9" s="121">
        <f>'人員薪資表(第7月-按月新增)'!E9</f>
        <v>0</v>
      </c>
      <c r="H9" s="121"/>
      <c r="I9" s="121"/>
      <c r="J9" s="121"/>
      <c r="K9" s="121"/>
      <c r="L9" s="274">
        <f>SUM(B9:G9)-SUM(H9:K9)</f>
        <v>0</v>
      </c>
      <c r="M9" s="275"/>
    </row>
    <row r="10" spans="1:13" ht="24">
      <c r="A10" s="90" t="s">
        <v>58</v>
      </c>
      <c r="B10" s="121">
        <f>'人員薪資表(第7月-按月新增)'!B10</f>
        <v>0</v>
      </c>
      <c r="C10" s="121">
        <f>'人員薪資表(第7月-按月新增)'!C10</f>
        <v>0</v>
      </c>
      <c r="D10" s="121">
        <f>'人員薪資表(第7月-按月新增)'!D10</f>
        <v>0</v>
      </c>
      <c r="E10" s="121"/>
      <c r="F10" s="121">
        <f>'人員薪資表(第7月-按月新增)'!H10</f>
        <v>0</v>
      </c>
      <c r="G10" s="121">
        <f>'人員薪資表(第7月-按月新增)'!E10</f>
        <v>0</v>
      </c>
      <c r="H10" s="121"/>
      <c r="I10" s="121"/>
      <c r="J10" s="121"/>
      <c r="K10" s="121"/>
      <c r="L10" s="274">
        <f>SUM(B10:G10)-SUM(H10:K10)</f>
        <v>0</v>
      </c>
      <c r="M10" s="275"/>
    </row>
    <row r="11" spans="1:13" ht="24">
      <c r="A11" s="90" t="s">
        <v>131</v>
      </c>
      <c r="B11" s="125"/>
      <c r="C11" s="125"/>
      <c r="D11" s="125"/>
      <c r="E11" s="125"/>
      <c r="F11" s="125"/>
      <c r="G11" s="125"/>
      <c r="H11" s="121"/>
      <c r="I11" s="121"/>
      <c r="J11" s="121"/>
      <c r="K11" s="121"/>
      <c r="L11" s="274">
        <f>SUM(B11:G11)-SUM(H11:K11)</f>
        <v>0</v>
      </c>
      <c r="M11" s="275"/>
    </row>
    <row r="12" spans="1:13" ht="24">
      <c r="A12" s="126"/>
      <c r="B12" s="125"/>
      <c r="C12" s="125"/>
      <c r="D12" s="125"/>
      <c r="E12" s="125"/>
      <c r="F12" s="125"/>
      <c r="G12" s="125"/>
      <c r="H12" s="121"/>
      <c r="I12" s="121"/>
      <c r="J12" s="121"/>
      <c r="K12" s="121"/>
      <c r="L12" s="274">
        <f>SUM(B12:G12)-SUM(H12:K12)</f>
        <v>0</v>
      </c>
      <c r="M12" s="275"/>
    </row>
    <row r="13" spans="1:13" ht="24.75" thickBot="1">
      <c r="A13" s="263" t="s">
        <v>56</v>
      </c>
      <c r="B13" s="276">
        <f>SUM(B7:B12)</f>
        <v>0</v>
      </c>
      <c r="C13" s="276">
        <f>SUM(C7:C12)</f>
        <v>0</v>
      </c>
      <c r="D13" s="276">
        <f>SUM(D7:D12)</f>
        <v>0</v>
      </c>
      <c r="E13" s="276"/>
      <c r="F13" s="276">
        <f>SUM(F7:F12)</f>
        <v>0</v>
      </c>
      <c r="G13" s="276">
        <f>SUM(G7:G12)</f>
        <v>0</v>
      </c>
      <c r="H13" s="277"/>
      <c r="I13" s="277"/>
      <c r="J13" s="277"/>
      <c r="K13" s="277"/>
      <c r="L13" s="276">
        <f>SUM(L7:L12)</f>
        <v>0</v>
      </c>
      <c r="M13" s="278"/>
    </row>
    <row r="14" spans="1:12" ht="24.75" customHeight="1">
      <c r="A14" s="225"/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</row>
    <row r="15" s="79" customFormat="1" ht="24.75" customHeight="1">
      <c r="A15" s="79" t="s">
        <v>188</v>
      </c>
    </row>
    <row r="16" spans="1:12" s="220" customFormat="1" ht="24.75" customHeight="1">
      <c r="A16" s="79" t="s">
        <v>189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131"/>
    </row>
    <row r="17" spans="1:12" s="33" customFormat="1" ht="24">
      <c r="A17" s="74"/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</row>
    <row r="18" spans="1:24" ht="24">
      <c r="A18" s="112"/>
      <c r="D18" s="113"/>
      <c r="E18" s="113"/>
      <c r="F18" s="113"/>
      <c r="G18" s="113"/>
      <c r="H18" s="113"/>
      <c r="I18" s="113"/>
      <c r="J18" s="113"/>
      <c r="K18" s="113"/>
      <c r="L18" s="134"/>
      <c r="M18" s="114"/>
      <c r="X18" s="135"/>
    </row>
    <row r="19" ht="24">
      <c r="C19" s="43"/>
    </row>
  </sheetData>
  <sheetProtection/>
  <mergeCells count="4">
    <mergeCell ref="A1:M1"/>
    <mergeCell ref="A2:M2"/>
    <mergeCell ref="C4:G4"/>
    <mergeCell ref="H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IDB</dc:creator>
  <cp:keywords/>
  <dc:description/>
  <cp:lastModifiedBy>黃 瑩茲</cp:lastModifiedBy>
  <cp:lastPrinted>2021-04-01T08:46:20Z</cp:lastPrinted>
  <dcterms:created xsi:type="dcterms:W3CDTF">1998-03-19T06:09:40Z</dcterms:created>
  <dcterms:modified xsi:type="dcterms:W3CDTF">2023-09-23T03:01:40Z</dcterms:modified>
  <cp:category/>
  <cp:version/>
  <cp:contentType/>
  <cp:contentStatus/>
</cp:coreProperties>
</file>